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\Diadema2016\filtros\"/>
    </mc:Choice>
  </mc:AlternateContent>
  <bookViews>
    <workbookView xWindow="0" yWindow="15" windowWidth="19200" windowHeight="12015"/>
  </bookViews>
  <sheets>
    <sheet name="AFG_Teflon" sheetId="1" r:id="rId1"/>
    <sheet name="quartzoPM25" sheetId="4" r:id="rId2"/>
    <sheet name="procedimentos" sheetId="5" r:id="rId3"/>
    <sheet name="Plan1" sheetId="6" r:id="rId4"/>
  </sheets>
  <definedNames>
    <definedName name="_xlnm.Print_Area" localSheetId="0">AFG_Teflon!$A$3:$J$30</definedName>
    <definedName name="_xlnm.Print_Area" localSheetId="1">quartzoPM25!$A$3:$J$30</definedName>
  </definedNames>
  <calcPr calcId="152511"/>
</workbook>
</file>

<file path=xl/calcChain.xml><?xml version="1.0" encoding="utf-8"?>
<calcChain xmlns="http://schemas.openxmlformats.org/spreadsheetml/2006/main">
  <c r="K57" i="1" l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54" i="4"/>
  <c r="L54" i="4"/>
  <c r="K55" i="4"/>
  <c r="L55" i="4"/>
  <c r="K56" i="4"/>
  <c r="L56" i="4"/>
  <c r="K57" i="4"/>
  <c r="L57" i="4"/>
  <c r="K58" i="4"/>
  <c r="L58" i="4"/>
  <c r="K59" i="4"/>
  <c r="L59" i="4"/>
  <c r="K60" i="4"/>
  <c r="L60" i="4"/>
  <c r="K61" i="4"/>
  <c r="L61" i="4"/>
  <c r="K62" i="4"/>
  <c r="L62" i="4"/>
  <c r="K63" i="4"/>
  <c r="L63" i="4"/>
  <c r="B33" i="6" l="1"/>
  <c r="C33" i="6"/>
  <c r="D33" i="6"/>
  <c r="E33" i="6"/>
  <c r="F33" i="6"/>
  <c r="G33" i="6"/>
  <c r="B34" i="6"/>
  <c r="C34" i="6"/>
  <c r="D34" i="6"/>
  <c r="E34" i="6"/>
  <c r="F34" i="6"/>
  <c r="G34" i="6"/>
  <c r="B35" i="6"/>
  <c r="C35" i="6"/>
  <c r="D35" i="6"/>
  <c r="E35" i="6"/>
  <c r="F35" i="6"/>
  <c r="G35" i="6"/>
  <c r="B36" i="6"/>
  <c r="C36" i="6"/>
  <c r="D36" i="6"/>
  <c r="E36" i="6"/>
  <c r="F36" i="6"/>
  <c r="G36" i="6"/>
  <c r="B37" i="6"/>
  <c r="C37" i="6"/>
  <c r="D37" i="6"/>
  <c r="E37" i="6"/>
  <c r="F37" i="6"/>
  <c r="G37" i="6"/>
  <c r="L53" i="4" l="1"/>
  <c r="K53" i="4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B26" i="6" l="1"/>
  <c r="C26" i="6"/>
  <c r="D26" i="6"/>
  <c r="E26" i="6"/>
  <c r="F26" i="6"/>
  <c r="G26" i="6"/>
  <c r="B27" i="6"/>
  <c r="C27" i="6"/>
  <c r="D27" i="6"/>
  <c r="E27" i="6"/>
  <c r="F27" i="6"/>
  <c r="G27" i="6"/>
  <c r="B28" i="6"/>
  <c r="C28" i="6"/>
  <c r="D28" i="6"/>
  <c r="E28" i="6"/>
  <c r="F28" i="6"/>
  <c r="G28" i="6"/>
  <c r="B29" i="6"/>
  <c r="C29" i="6"/>
  <c r="D29" i="6"/>
  <c r="E29" i="6"/>
  <c r="F29" i="6"/>
  <c r="G29" i="6"/>
  <c r="B30" i="6"/>
  <c r="C30" i="6"/>
  <c r="D30" i="6"/>
  <c r="E30" i="6"/>
  <c r="F30" i="6"/>
  <c r="G30" i="6"/>
  <c r="B31" i="6"/>
  <c r="C31" i="6"/>
  <c r="D31" i="6"/>
  <c r="E31" i="6"/>
  <c r="F31" i="6"/>
  <c r="G31" i="6"/>
  <c r="B32" i="6"/>
  <c r="C32" i="6"/>
  <c r="D32" i="6"/>
  <c r="E32" i="6"/>
  <c r="F32" i="6"/>
  <c r="G32" i="6"/>
  <c r="L52" i="4" l="1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B2" i="6" l="1"/>
  <c r="C2" i="6"/>
  <c r="D2" i="6"/>
  <c r="E2" i="6"/>
  <c r="F2" i="6"/>
  <c r="G2" i="6"/>
  <c r="B3" i="6"/>
  <c r="C3" i="6"/>
  <c r="D3" i="6"/>
  <c r="E3" i="6"/>
  <c r="F3" i="6"/>
  <c r="G3" i="6"/>
  <c r="B4" i="6"/>
  <c r="C4" i="6"/>
  <c r="D4" i="6"/>
  <c r="E4" i="6"/>
  <c r="F4" i="6"/>
  <c r="G4" i="6"/>
  <c r="B5" i="6"/>
  <c r="C5" i="6"/>
  <c r="D5" i="6"/>
  <c r="E5" i="6"/>
  <c r="F5" i="6"/>
  <c r="G5" i="6"/>
  <c r="B6" i="6"/>
  <c r="C6" i="6"/>
  <c r="D6" i="6"/>
  <c r="E6" i="6"/>
  <c r="F6" i="6"/>
  <c r="G6" i="6"/>
  <c r="B7" i="6"/>
  <c r="C7" i="6"/>
  <c r="D7" i="6"/>
  <c r="E7" i="6"/>
  <c r="F7" i="6"/>
  <c r="G7" i="6"/>
  <c r="B8" i="6"/>
  <c r="C8" i="6"/>
  <c r="D8" i="6"/>
  <c r="E8" i="6"/>
  <c r="F8" i="6"/>
  <c r="G8" i="6"/>
  <c r="B9" i="6"/>
  <c r="C9" i="6"/>
  <c r="D9" i="6"/>
  <c r="E9" i="6"/>
  <c r="F9" i="6"/>
  <c r="G9" i="6"/>
  <c r="B10" i="6"/>
  <c r="C10" i="6"/>
  <c r="D10" i="6"/>
  <c r="E10" i="6"/>
  <c r="F10" i="6"/>
  <c r="G10" i="6"/>
  <c r="B11" i="6"/>
  <c r="C11" i="6"/>
  <c r="D11" i="6"/>
  <c r="E11" i="6"/>
  <c r="F11" i="6"/>
  <c r="G11" i="6"/>
  <c r="B12" i="6"/>
  <c r="C12" i="6"/>
  <c r="D12" i="6"/>
  <c r="E12" i="6"/>
  <c r="F12" i="6"/>
  <c r="G12" i="6"/>
  <c r="B13" i="6"/>
  <c r="C13" i="6"/>
  <c r="D13" i="6"/>
  <c r="E13" i="6"/>
  <c r="F13" i="6"/>
  <c r="G13" i="6"/>
  <c r="B14" i="6"/>
  <c r="C14" i="6"/>
  <c r="D14" i="6"/>
  <c r="E14" i="6"/>
  <c r="F14" i="6"/>
  <c r="G14" i="6"/>
  <c r="B15" i="6"/>
  <c r="C15" i="6"/>
  <c r="D15" i="6"/>
  <c r="E15" i="6"/>
  <c r="F15" i="6"/>
  <c r="G15" i="6"/>
  <c r="B16" i="6"/>
  <c r="C16" i="6"/>
  <c r="D16" i="6"/>
  <c r="E16" i="6"/>
  <c r="F16" i="6"/>
  <c r="G16" i="6"/>
  <c r="B17" i="6"/>
  <c r="C17" i="6"/>
  <c r="D17" i="6"/>
  <c r="E17" i="6"/>
  <c r="F17" i="6"/>
  <c r="G17" i="6"/>
  <c r="B18" i="6"/>
  <c r="C18" i="6"/>
  <c r="D18" i="6"/>
  <c r="E18" i="6"/>
  <c r="F18" i="6"/>
  <c r="G18" i="6"/>
  <c r="B19" i="6"/>
  <c r="C19" i="6"/>
  <c r="D19" i="6"/>
  <c r="E19" i="6"/>
  <c r="F19" i="6"/>
  <c r="G19" i="6"/>
  <c r="B20" i="6"/>
  <c r="C20" i="6"/>
  <c r="D20" i="6"/>
  <c r="E20" i="6"/>
  <c r="F20" i="6"/>
  <c r="G20" i="6"/>
  <c r="B21" i="6"/>
  <c r="C21" i="6"/>
  <c r="D21" i="6"/>
  <c r="E21" i="6"/>
  <c r="F21" i="6"/>
  <c r="G21" i="6"/>
  <c r="B22" i="6"/>
  <c r="C22" i="6"/>
  <c r="D22" i="6"/>
  <c r="E22" i="6"/>
  <c r="F22" i="6"/>
  <c r="G22" i="6"/>
  <c r="B23" i="6"/>
  <c r="C23" i="6"/>
  <c r="D23" i="6"/>
  <c r="E23" i="6"/>
  <c r="F23" i="6"/>
  <c r="G23" i="6"/>
  <c r="B24" i="6"/>
  <c r="C24" i="6"/>
  <c r="D24" i="6"/>
  <c r="E24" i="6"/>
  <c r="F24" i="6"/>
  <c r="G24" i="6"/>
  <c r="B25" i="6"/>
  <c r="C25" i="6"/>
  <c r="D25" i="6"/>
  <c r="E25" i="6"/>
  <c r="F25" i="6"/>
  <c r="G25" i="6"/>
  <c r="G1" i="6"/>
  <c r="F1" i="6"/>
  <c r="E1" i="6"/>
  <c r="D1" i="6"/>
  <c r="C1" i="6"/>
  <c r="B1" i="6"/>
  <c r="L41" i="4" l="1"/>
  <c r="K41" i="4"/>
  <c r="L40" i="4"/>
  <c r="K40" i="4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1" i="1"/>
  <c r="L32" i="1"/>
  <c r="L33" i="1"/>
  <c r="L34" i="1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K34" i="1"/>
  <c r="K33" i="1"/>
  <c r="K32" i="1"/>
  <c r="K31" i="1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9" i="1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20" i="1"/>
  <c r="K21" i="1"/>
  <c r="K22" i="1"/>
  <c r="K23" i="1"/>
  <c r="K24" i="1"/>
  <c r="K25" i="1"/>
  <c r="K26" i="1"/>
  <c r="K27" i="1"/>
  <c r="K28" i="1"/>
  <c r="K29" i="1"/>
  <c r="K30" i="1"/>
  <c r="K10" i="1"/>
  <c r="K11" i="1"/>
  <c r="K12" i="1"/>
  <c r="K13" i="1"/>
  <c r="K14" i="1"/>
  <c r="K15" i="1"/>
  <c r="K16" i="1"/>
  <c r="K17" i="1"/>
  <c r="K18" i="1"/>
  <c r="K19" i="1"/>
  <c r="K9" i="1"/>
</calcChain>
</file>

<file path=xl/sharedStrings.xml><?xml version="1.0" encoding="utf-8"?>
<sst xmlns="http://schemas.openxmlformats.org/spreadsheetml/2006/main" count="332" uniqueCount="198">
  <si>
    <t>Amostra</t>
  </si>
  <si>
    <t>Início da amostragem</t>
  </si>
  <si>
    <t>Horímetro</t>
  </si>
  <si>
    <t>(h)</t>
  </si>
  <si>
    <t xml:space="preserve">Integrador </t>
  </si>
  <si>
    <t>Fluxo</t>
  </si>
  <si>
    <t>(Lpm)</t>
  </si>
  <si>
    <t>Final da amostragem</t>
  </si>
  <si>
    <t>Observações</t>
  </si>
  <si>
    <t>Horário:   __________</t>
  </si>
  <si>
    <r>
      <t>(m</t>
    </r>
    <r>
      <rPr>
        <b/>
        <vertAlign val="superscript"/>
        <sz val="12"/>
        <color theme="1"/>
        <rFont val="Arial"/>
        <family val="2"/>
      </rPr>
      <t>3</t>
    </r>
    <r>
      <rPr>
        <b/>
        <sz val="12"/>
        <color theme="1"/>
        <rFont val="Arial"/>
        <family val="2"/>
      </rPr>
      <t>)</t>
    </r>
  </si>
  <si>
    <t>Local de amostragem:  Diadema, UNIFESP, Eldorado</t>
  </si>
  <si>
    <t>Filtro:  Quartzo PM2.5</t>
  </si>
  <si>
    <t>QDIAD-01</t>
  </si>
  <si>
    <t>QDIAD-02</t>
  </si>
  <si>
    <t>DIAD-01</t>
  </si>
  <si>
    <t>DIAD-02</t>
  </si>
  <si>
    <t>DIAD-03</t>
  </si>
  <si>
    <t>QDIAD-03</t>
  </si>
  <si>
    <t xml:space="preserve">2) Ligue as bombas com as válvulas abertas e verifique se os flowmeters marcam cerca de 30 LPM. </t>
  </si>
  <si>
    <t xml:space="preserve">4) Desligue as bombas e anote o valor marcado no horímetro </t>
  </si>
  <si>
    <t xml:space="preserve">5) Ainda com as bombas desligadas, anote os valores marcados nos integradores de volume </t>
  </si>
  <si>
    <t>6) Ainda com as bombas desligadas, coloque os amostradores no inlet, conectando-os às mangueiras.</t>
  </si>
  <si>
    <t>7) Anote o horário, ligue as bombas</t>
  </si>
  <si>
    <t>8) Controle a válvula das bombas para que o fluxo seja de 17 LPM.</t>
  </si>
  <si>
    <t>AO TÉRMINO DA AMOSTRAGEM</t>
  </si>
  <si>
    <t>10) Anote o horário, anote fluxos dos flowmeters e desligue a bomba. Anote horímetro e integradores de volume.</t>
  </si>
  <si>
    <t>Procedimentos de controle e verificação</t>
  </si>
  <si>
    <t>Data+Hora (LT)</t>
  </si>
  <si>
    <t>Procedimento</t>
  </si>
  <si>
    <t>Resultado</t>
  </si>
  <si>
    <t>Obs</t>
  </si>
  <si>
    <t>1) (Zero check flowmeters) Desligue as bombas e verifique se os flowmeters marcam 0LPM. Se necessário, faça um ajuste de zero.</t>
  </si>
  <si>
    <t>9) (Comparação flowmeters x integradores) Confira se o horímetro e os integradores de volume estão girando. Se necessário, compare o fluxo do flowmeter com uma estimativa baseada no integrador e em um cronômetro.</t>
  </si>
  <si>
    <t>Zero check flowmeters</t>
  </si>
  <si>
    <t>Dia / Hora Local</t>
  </si>
  <si>
    <t>ok</t>
  </si>
  <si>
    <t>3) (Leak test) Tampe as extremidades das mangueiras de amostragem e verifique se o fluxo nos flowmeters vai a zero.</t>
  </si>
  <si>
    <t>Leak test</t>
  </si>
  <si>
    <t>AFG: 0.2LPM; quartzo: 0.5 LPM</t>
  </si>
  <si>
    <t>Comparação flowmeters x integradores</t>
  </si>
  <si>
    <t>(quartzo: (380-365)L/1min = 15 L/min; flowmeter = 15.4 LPM); (AFG: (832-817)L/1min = 15 L/min; flowmeter = 14.9 LPM)</t>
  </si>
  <si>
    <t>Registro fluxo flowmeter</t>
  </si>
  <si>
    <t>AFG: 16.4 lpm;  quartzo: 17.1 lpm</t>
  </si>
  <si>
    <t>(quartzo: (24-15)L/0.5min = 18 L/min; flowmeter = 17.1 LPM); (AFG: (617-608)L/0.5min = 18 L/min; flowmeter = 16.4 LPM )</t>
  </si>
  <si>
    <t>AFG entupiu!</t>
  </si>
  <si>
    <t>(quartzo: (139-131)/0.5 = 16LPM; flowmeter 17.3LPM); (AFG: (909-900)/0.5 = 18LPM; flowmeter = 17.8LPM)</t>
  </si>
  <si>
    <t>AFG: 11.7 lpm;  quartzo: 16.3 lpm</t>
  </si>
  <si>
    <t>!</t>
  </si>
  <si>
    <t>DIAD-04</t>
  </si>
  <si>
    <t>QDIAD-04</t>
  </si>
  <si>
    <t>AFG: 11.6 lpm;  quartzo: 16.4 lpm</t>
  </si>
  <si>
    <t>(quartzo: (937-929)/0.5 = 16LPM; flowmeter 16.3LPM); (AFG: (305-298)/0.5 = 14LPM; flowmeter = 11.6LPM)</t>
  </si>
  <si>
    <t>AFG: 11.5 lpm;  quartzo: 16.4 lpm</t>
  </si>
  <si>
    <t>AFG: 0.0LPM; quartzo: 0.3 LPM</t>
  </si>
  <si>
    <t>Caiu uma gotinha de chuva quando fui trocar.</t>
  </si>
  <si>
    <t>AFG: 6 lpm;  quartzo: 17.4 lpm</t>
  </si>
  <si>
    <t>DIAD-05</t>
  </si>
  <si>
    <t>QDIAD-05</t>
  </si>
  <si>
    <t>DIAD-06</t>
  </si>
  <si>
    <t>DIAD-07</t>
  </si>
  <si>
    <t>DIAD-08</t>
  </si>
  <si>
    <t>DIAD-09</t>
  </si>
  <si>
    <t>QDIAD-06</t>
  </si>
  <si>
    <t>QDIAD-07</t>
  </si>
  <si>
    <t>QDIAD-08</t>
  </si>
  <si>
    <t>QDIAD-09</t>
  </si>
  <si>
    <t>OBS: O ideal é que ao longo da amostragem o fluxo caia em até 10%. Porém, até 10LPM é aceitável.</t>
  </si>
  <si>
    <t>AFG: 15.3 lpm;  quartzo: 17.3 lpm</t>
  </si>
  <si>
    <t xml:space="preserve">Suspeita de vazamento. Depois de colocar o DIAD-07 e começar amostragem, me dei conta de que a mangueira estava solta na bomba. Estranhei porque o fluxo inicial pelo AFG era 20LPM, apesar da válvula não ter mudado de posição. </t>
  </si>
  <si>
    <t>Leak test linha AFG</t>
  </si>
  <si>
    <t>AFG: 0.0LPM (após reparo)</t>
  </si>
  <si>
    <t>Para a amostra DIAD-07, consertei o vazemento na medida do possível, pois não tinha as conexões mais apropriadas. Fiz o teste de vazamento só para a linha do AFG, e o fluxo caiu a zero quando a mangueira foi tampada, ok. No total, esta amostragem foi interrompida por cerca de 15min (horímetro e bomba desligadas durante a manutenção).</t>
  </si>
  <si>
    <t>No total, esta amostragem foi interrompida por cerca de 10min (horímetro e bomba desligadas durante a manutenção da linha do AFG).</t>
  </si>
  <si>
    <t>Hoje cortaram a grama nas proximidades do trailer</t>
  </si>
  <si>
    <t xml:space="preserve">Hoje cortaram a grama nas proximidades do trailer. Suspeita de vazamento: quando fui trocar o filtro, a mangueira soltou muito fácil. Certamente mexeram na mangueira quando foram cortar a grama... </t>
  </si>
  <si>
    <t>AFG: 0.0LPM; quartzo: 0.2 LPM</t>
  </si>
  <si>
    <t>DIAD-10</t>
  </si>
  <si>
    <t>QDIAD-10</t>
  </si>
  <si>
    <t>DIAD-11</t>
  </si>
  <si>
    <t>DIAD-12</t>
  </si>
  <si>
    <t>DIAD-13</t>
  </si>
  <si>
    <t>DIAD-14</t>
  </si>
  <si>
    <t>QDIAD-11</t>
  </si>
  <si>
    <t>QDIAD-12</t>
  </si>
  <si>
    <t>QDIAD-13</t>
  </si>
  <si>
    <t>QDIAD-14</t>
  </si>
  <si>
    <t>Inutilizar este filtro. A mangueira se soltou (provavelmente por causa dos ventos fortes de ontem), e o volume de ar que passou pelo filtro é indeterminado.</t>
  </si>
  <si>
    <t>AFG: 0.0LPM; quartzo: 0.5 LPM</t>
  </si>
  <si>
    <t>AFG: 0.0LPM; quartzo: 0.1 LPM (fiz zero do flow meter do quartzo)</t>
  </si>
  <si>
    <t>Não amostrados</t>
  </si>
  <si>
    <t>TFDIAD-20</t>
  </si>
  <si>
    <t>QDIAD-20</t>
  </si>
  <si>
    <t>Corte PM2.5 no ciclone da Thermo</t>
  </si>
  <si>
    <t>QDIAD-21</t>
  </si>
  <si>
    <t>TFDIAD-21</t>
  </si>
  <si>
    <t>TFDIAD-22</t>
  </si>
  <si>
    <t>TFDIAD-23</t>
  </si>
  <si>
    <t>TFDIAD-24</t>
  </si>
  <si>
    <t>TFDIAD-25</t>
  </si>
  <si>
    <t>TFDIAD-26</t>
  </si>
  <si>
    <t>QDIAD-22</t>
  </si>
  <si>
    <t>QDIAD-23</t>
  </si>
  <si>
    <t>QDIAD-24</t>
  </si>
  <si>
    <t>QDIAD-25</t>
  </si>
  <si>
    <t>QDIAD-26</t>
  </si>
  <si>
    <t>AFG: 0.0LPM; quartzo: 0.0 LPM</t>
  </si>
  <si>
    <t>TFDIAD-27</t>
  </si>
  <si>
    <t>TFDIAD-28</t>
  </si>
  <si>
    <t>TFDIAD-29</t>
  </si>
  <si>
    <t>TFDIAD-30</t>
  </si>
  <si>
    <t>TFDIAD-31</t>
  </si>
  <si>
    <t>Foi instalado corte PM2.5 no ciclone da Thermo</t>
  </si>
  <si>
    <t>QDIAD-27</t>
  </si>
  <si>
    <t>QDIAD-28</t>
  </si>
  <si>
    <t>QDIAD-29</t>
  </si>
  <si>
    <t>QDIAD-30</t>
  </si>
  <si>
    <t>QDIAD-31</t>
  </si>
  <si>
    <t>QDIAD-32</t>
  </si>
  <si>
    <t>previsão</t>
  </si>
  <si>
    <t>Bombas e horímetro desligados por ~1h para evitar contaminação local (entrega do ptrms), entre 12:00 e 13:00 HL de 18/jan/2017</t>
  </si>
  <si>
    <t>TFDIAD-32</t>
  </si>
  <si>
    <t>TFDIAD-33</t>
  </si>
  <si>
    <t>TFDIAD-34</t>
  </si>
  <si>
    <t>TFDIAD-35</t>
  </si>
  <si>
    <t>TFDIAD-36</t>
  </si>
  <si>
    <t>TFDIAD-37</t>
  </si>
  <si>
    <t>TFDIAD-38</t>
  </si>
  <si>
    <t>QDIAD-33</t>
  </si>
  <si>
    <t>QDIAD-34</t>
  </si>
  <si>
    <t>QDIAD-35</t>
  </si>
  <si>
    <t>QDIAD-36</t>
  </si>
  <si>
    <t>QDIAD-37</t>
  </si>
  <si>
    <t>QDIAD-38</t>
  </si>
  <si>
    <t>Filtro:  AFG (até amostra 12) e TeflonPM2.5 (a partir da amostra 20)</t>
  </si>
  <si>
    <t>(quartzo: (710-702)/0.5 = 16LPM; flowmeter 16.9LPM); (AFG: (862-853)/0.5 = 18LPM; flowmeter = 17.0LPM)</t>
  </si>
  <si>
    <t>Contaminação local. Houve corte de grama na manhã de 31/jan.</t>
  </si>
  <si>
    <t>Molhou antes de ser amostrado. Descartar.</t>
  </si>
  <si>
    <t>Não foi amostrado.</t>
  </si>
  <si>
    <t>Notei um pequeno mosquito depositado no filtro. Não sei como foi para lá, já que o corte é PM2.5! Conferi as conexões, e parece estar tudo ok.</t>
  </si>
  <si>
    <t>dia meio limpo</t>
  </si>
  <si>
    <t>dia sujo</t>
  </si>
  <si>
    <t>dia limpo</t>
  </si>
  <si>
    <t>1,5 dias sujos</t>
  </si>
  <si>
    <t>2 dias sujos</t>
  </si>
  <si>
    <t>dia limpo, mas com contaminação local</t>
  </si>
  <si>
    <t>TFDIAD-39</t>
  </si>
  <si>
    <t>TFDIAD-40</t>
  </si>
  <si>
    <t>TFDIAD-41</t>
  </si>
  <si>
    <t>TFDIAD-42</t>
  </si>
  <si>
    <t>TFDIAD-43</t>
  </si>
  <si>
    <t>TFDIAD-44</t>
  </si>
  <si>
    <t>TFDIAD-45</t>
  </si>
  <si>
    <t>Houve queda de energia por cerca de 3 horas</t>
  </si>
  <si>
    <t>QDIAD-39</t>
  </si>
  <si>
    <t>QDIAD-40</t>
  </si>
  <si>
    <t>QDIAD-41</t>
  </si>
  <si>
    <t>QDIAD-42</t>
  </si>
  <si>
    <t>QDIAD-43</t>
  </si>
  <si>
    <t>QDIAD-44</t>
  </si>
  <si>
    <t>QDIAD-45</t>
  </si>
  <si>
    <t>QDIAD-46</t>
  </si>
  <si>
    <t>QDIAD-47</t>
  </si>
  <si>
    <t>QDIAD-48</t>
  </si>
  <si>
    <t>QDIAD-49</t>
  </si>
  <si>
    <t>AFG: 16.5 lpm;  quartzo: 16.8 lpm</t>
  </si>
  <si>
    <t>Estranho o fluxo ter aumentado!</t>
  </si>
  <si>
    <t>AFG: 0.0LPM; quartzo: 0.0 LPM (após colocar mais teflon tape nas conexões da bomba de quartzo)</t>
  </si>
  <si>
    <t>TFDIAD-46</t>
  </si>
  <si>
    <t>TFDIAD-47</t>
  </si>
  <si>
    <t>TFDIAD-48</t>
  </si>
  <si>
    <t>TFDIAD-49</t>
  </si>
  <si>
    <t>TFDIAD-50</t>
  </si>
  <si>
    <t>TFDIAD-51</t>
  </si>
  <si>
    <t>TFDIAD-52</t>
  </si>
  <si>
    <t>TFDIAD-53</t>
  </si>
  <si>
    <t>QDIAD-50</t>
  </si>
  <si>
    <t>Hoje (19/02) acabou o horário de verão.</t>
  </si>
  <si>
    <t>Passou ar pelo filtro, pois o flowmeter estava marcando 17lpm. Porém, escapou a mangueira entre o flowmeter e o totalizador! Espero que seja possível estimar o volume com base no fluxo, ou então com base no volume do filtro de quartzo.</t>
  </si>
  <si>
    <t>Foi feita limpeza das cabeças de inlet, usando malha umedecida em água filtrada e lenços de papel.</t>
  </si>
  <si>
    <t>(quartzo: (133-125)/0.5 = 16LPM; flowmeter 17.2LPM); (AFG: (432-423)/0.5 = 18LPM; flowmeter = 17.1LPM)</t>
  </si>
  <si>
    <t>QDIAD-51</t>
  </si>
  <si>
    <t>QDIAD-52</t>
  </si>
  <si>
    <t>QDIAD-53</t>
  </si>
  <si>
    <t>QDIAD-54</t>
  </si>
  <si>
    <t>QDIAD-55</t>
  </si>
  <si>
    <t>QDIAD-56</t>
  </si>
  <si>
    <t>QDIAD-57</t>
  </si>
  <si>
    <t>QDIAD-58</t>
  </si>
  <si>
    <t>QDIAD-59</t>
  </si>
  <si>
    <t>QDIAD-60</t>
  </si>
  <si>
    <t>TFDIAD-54</t>
  </si>
  <si>
    <t>TFDIAD-55</t>
  </si>
  <si>
    <t>TFDIAD-56</t>
  </si>
  <si>
    <t>TFDIAD-57</t>
  </si>
  <si>
    <t>TFDIAD-58</t>
  </si>
  <si>
    <t>TFDIAD-59</t>
  </si>
  <si>
    <t>TFDIAD-60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</si>
</sst>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" xfId="0" applyFont="1" applyBorder="1"/>
    <xf numFmtId="0" fontId="3" fillId="0" borderId="0" xfId="0" applyFont="1" applyAlignment="1">
      <alignment vertical="center"/>
    </xf>
    <xf numFmtId="0" fontId="5" fillId="0" borderId="0" xfId="0" applyFont="1"/>
    <xf numFmtId="22" fontId="0" fillId="0" borderId="0" xfId="0" applyNumberFormat="1"/>
    <xf numFmtId="22" fontId="0" fillId="0" borderId="1" xfId="0" applyNumberFormat="1" applyBorder="1"/>
    <xf numFmtId="0" fontId="6" fillId="0" borderId="1" xfId="0" applyFont="1" applyBorder="1"/>
    <xf numFmtId="0" fontId="1" fillId="0" borderId="0" xfId="0" applyFont="1" applyBorder="1"/>
    <xf numFmtId="22" fontId="1" fillId="0" borderId="1" xfId="0" applyNumberFormat="1" applyFont="1" applyBorder="1"/>
    <xf numFmtId="22" fontId="0" fillId="0" borderId="0" xfId="0" applyNumberFormat="1" applyBorder="1"/>
    <xf numFmtId="0" fontId="1" fillId="0" borderId="1" xfId="0" applyNumberFormat="1" applyFont="1" applyBorder="1"/>
    <xf numFmtId="16" fontId="0" fillId="0" borderId="0" xfId="0" applyNumberFormat="1"/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3"/>
  <sheetViews>
    <sheetView tabSelected="1" topLeftCell="A49" workbookViewId="0">
      <selection activeCell="G62" sqref="G62"/>
    </sheetView>
  </sheetViews>
  <sheetFormatPr defaultRowHeight="15" x14ac:dyDescent="0.2"/>
  <cols>
    <col min="1" max="1" width="11.375" style="1" customWidth="1"/>
    <col min="2" max="2" width="16.625" style="1" customWidth="1"/>
    <col min="3" max="4" width="13.875" style="1" customWidth="1"/>
    <col min="5" max="5" width="9" style="1"/>
    <col min="6" max="6" width="16.625" style="1" customWidth="1"/>
    <col min="7" max="8" width="13.875" style="1" customWidth="1"/>
    <col min="9" max="9" width="9" style="1"/>
    <col min="10" max="10" width="34.5" style="1" customWidth="1"/>
    <col min="11" max="12" width="3" style="1" bestFit="1" customWidth="1"/>
    <col min="13" max="16384" width="9" style="1"/>
  </cols>
  <sheetData>
    <row r="3" spans="1:13" s="2" customFormat="1" ht="20.100000000000001" customHeight="1" x14ac:dyDescent="0.25">
      <c r="A3" s="7" t="s">
        <v>11</v>
      </c>
      <c r="F3" s="2" t="s">
        <v>134</v>
      </c>
      <c r="I3" s="7" t="s">
        <v>9</v>
      </c>
    </row>
    <row r="4" spans="1:13" ht="15.75" thickBot="1" x14ac:dyDescent="0.25"/>
    <row r="5" spans="1:13" s="2" customFormat="1" ht="20.100000000000001" customHeight="1" x14ac:dyDescent="0.25">
      <c r="A5" s="23" t="s">
        <v>0</v>
      </c>
      <c r="B5" s="20" t="s">
        <v>1</v>
      </c>
      <c r="C5" s="20"/>
      <c r="D5" s="20"/>
      <c r="E5" s="20"/>
      <c r="F5" s="20" t="s">
        <v>7</v>
      </c>
      <c r="G5" s="20"/>
      <c r="H5" s="20"/>
      <c r="I5" s="20"/>
      <c r="J5" s="17" t="s">
        <v>8</v>
      </c>
    </row>
    <row r="6" spans="1:13" s="4" customFormat="1" ht="20.100000000000001" customHeight="1" x14ac:dyDescent="0.25">
      <c r="A6" s="24"/>
      <c r="B6" s="21" t="s">
        <v>35</v>
      </c>
      <c r="C6" s="3" t="s">
        <v>2</v>
      </c>
      <c r="D6" s="3" t="s">
        <v>4</v>
      </c>
      <c r="E6" s="3" t="s">
        <v>5</v>
      </c>
      <c r="F6" s="21" t="s">
        <v>35</v>
      </c>
      <c r="G6" s="3" t="s">
        <v>2</v>
      </c>
      <c r="H6" s="3" t="s">
        <v>4</v>
      </c>
      <c r="I6" s="3" t="s">
        <v>5</v>
      </c>
      <c r="J6" s="18"/>
    </row>
    <row r="7" spans="1:13" s="4" customFormat="1" ht="20.100000000000001" customHeight="1" thickBot="1" x14ac:dyDescent="0.3">
      <c r="A7" s="25"/>
      <c r="B7" s="22"/>
      <c r="C7" s="5" t="s">
        <v>3</v>
      </c>
      <c r="D7" s="5" t="s">
        <v>10</v>
      </c>
      <c r="E7" s="5" t="s">
        <v>6</v>
      </c>
      <c r="F7" s="22"/>
      <c r="G7" s="5" t="s">
        <v>3</v>
      </c>
      <c r="H7" s="5" t="s">
        <v>10</v>
      </c>
      <c r="I7" s="5" t="s">
        <v>6</v>
      </c>
      <c r="J7" s="19"/>
    </row>
    <row r="8" spans="1:13" ht="20.100000000000001" customHeight="1" x14ac:dyDescent="0.2"/>
    <row r="9" spans="1:13" ht="20.100000000000001" customHeight="1" x14ac:dyDescent="0.25">
      <c r="A9" s="6" t="s">
        <v>15</v>
      </c>
      <c r="B9" s="10">
        <v>42709.763888888891</v>
      </c>
      <c r="C9" s="6">
        <v>916251</v>
      </c>
      <c r="D9" s="6">
        <v>123.712</v>
      </c>
      <c r="E9" s="6">
        <v>17</v>
      </c>
      <c r="F9" s="10">
        <v>42710.722222222219</v>
      </c>
      <c r="G9" s="6">
        <v>918558</v>
      </c>
      <c r="H9" s="6">
        <v>147.672</v>
      </c>
      <c r="I9" s="6">
        <v>16.399999999999999</v>
      </c>
      <c r="J9" s="6"/>
      <c r="K9" s="1" t="str">
        <f>IF(H9&lt;E9,"!!!"," ")</f>
        <v xml:space="preserve"> </v>
      </c>
      <c r="L9" s="12" t="str">
        <f>IF(G9&lt;C9,"!!!"," ")</f>
        <v xml:space="preserve"> </v>
      </c>
      <c r="M9" s="1" t="s">
        <v>140</v>
      </c>
    </row>
    <row r="10" spans="1:13" ht="20.100000000000001" customHeight="1" x14ac:dyDescent="0.25">
      <c r="A10" s="6" t="s">
        <v>16</v>
      </c>
      <c r="B10" s="10">
        <v>42710.732638888891</v>
      </c>
      <c r="C10" s="6">
        <v>918583</v>
      </c>
      <c r="D10" s="6">
        <v>147.672</v>
      </c>
      <c r="E10" s="6">
        <v>17.399999999999999</v>
      </c>
      <c r="F10" s="10">
        <v>42711.666666666664</v>
      </c>
      <c r="G10" s="6">
        <v>920795</v>
      </c>
      <c r="H10" s="6">
        <v>157.77199999999999</v>
      </c>
      <c r="I10" s="6">
        <v>1</v>
      </c>
      <c r="J10" s="6" t="s">
        <v>45</v>
      </c>
      <c r="K10" s="1" t="str">
        <f t="shared" ref="K10:K30" si="0">IF(H10&lt;E10,"!!!"," ")</f>
        <v xml:space="preserve"> </v>
      </c>
      <c r="L10" s="12" t="str">
        <f t="shared" ref="L10:L34" si="1">IF(G10&lt;C10,"!!!"," ")</f>
        <v xml:space="preserve"> </v>
      </c>
      <c r="M10" s="1" t="s">
        <v>141</v>
      </c>
    </row>
    <row r="11" spans="1:13" ht="20.100000000000001" customHeight="1" x14ac:dyDescent="0.25">
      <c r="A11" s="6" t="s">
        <v>17</v>
      </c>
      <c r="B11" s="10">
        <v>42711.729166666664</v>
      </c>
      <c r="C11" s="6">
        <v>920975</v>
      </c>
      <c r="D11" s="6">
        <v>157.77199999999999</v>
      </c>
      <c r="E11" s="6">
        <v>17.8</v>
      </c>
      <c r="F11" s="10">
        <v>42712.71875</v>
      </c>
      <c r="G11" s="6">
        <v>923345</v>
      </c>
      <c r="H11" s="6">
        <v>175.50399999999999</v>
      </c>
      <c r="I11" s="6">
        <v>11.5</v>
      </c>
      <c r="J11" s="6"/>
      <c r="K11" s="1" t="str">
        <f t="shared" si="0"/>
        <v xml:space="preserve"> </v>
      </c>
      <c r="L11" s="12" t="str">
        <f t="shared" si="1"/>
        <v xml:space="preserve"> </v>
      </c>
      <c r="M11" s="1" t="s">
        <v>141</v>
      </c>
    </row>
    <row r="12" spans="1:13" ht="20.100000000000001" customHeight="1" x14ac:dyDescent="0.25">
      <c r="A12" s="6" t="s">
        <v>49</v>
      </c>
      <c r="B12" s="10">
        <v>42712.732638888891</v>
      </c>
      <c r="C12" s="6">
        <v>923382</v>
      </c>
      <c r="D12" s="6">
        <v>175.51</v>
      </c>
      <c r="E12" s="6">
        <v>17.5</v>
      </c>
      <c r="F12" s="10">
        <v>42713.756944444445</v>
      </c>
      <c r="G12" s="6">
        <v>925451</v>
      </c>
      <c r="H12" s="6">
        <v>190.81800000000001</v>
      </c>
      <c r="I12" s="6">
        <v>6</v>
      </c>
      <c r="J12" s="6"/>
      <c r="K12" s="1" t="str">
        <f t="shared" si="0"/>
        <v xml:space="preserve"> </v>
      </c>
      <c r="L12" s="12" t="str">
        <f t="shared" si="1"/>
        <v xml:space="preserve"> </v>
      </c>
      <c r="M12" s="1" t="s">
        <v>141</v>
      </c>
    </row>
    <row r="13" spans="1:13" ht="20.100000000000001" customHeight="1" x14ac:dyDescent="0.25">
      <c r="A13" s="6" t="s">
        <v>57</v>
      </c>
      <c r="B13" s="10">
        <v>42713.763888888891</v>
      </c>
      <c r="C13" s="6">
        <v>925852</v>
      </c>
      <c r="D13" s="6">
        <v>190.81800000000001</v>
      </c>
      <c r="E13" s="6">
        <v>17</v>
      </c>
      <c r="F13" s="10">
        <v>42714.673611111109</v>
      </c>
      <c r="G13" s="6">
        <v>928036</v>
      </c>
      <c r="H13" s="6">
        <v>211.083</v>
      </c>
      <c r="I13" s="6">
        <v>10</v>
      </c>
      <c r="J13" s="6"/>
      <c r="K13" s="1" t="str">
        <f t="shared" si="0"/>
        <v xml:space="preserve"> </v>
      </c>
      <c r="L13" s="12" t="str">
        <f t="shared" si="1"/>
        <v xml:space="preserve"> </v>
      </c>
      <c r="M13" s="1" t="s">
        <v>141</v>
      </c>
    </row>
    <row r="14" spans="1:13" ht="20.100000000000001" customHeight="1" x14ac:dyDescent="0.25">
      <c r="A14" s="6" t="s">
        <v>59</v>
      </c>
      <c r="B14" s="10">
        <v>42714.681944444441</v>
      </c>
      <c r="C14" s="6">
        <v>928058</v>
      </c>
      <c r="D14" s="6">
        <v>211.083</v>
      </c>
      <c r="E14" s="6">
        <v>17.5</v>
      </c>
      <c r="F14" s="13">
        <v>42715.759722222225</v>
      </c>
      <c r="G14" s="6">
        <v>930474</v>
      </c>
      <c r="H14" s="6">
        <v>235.29900000000001</v>
      </c>
      <c r="I14" s="6">
        <v>15.3</v>
      </c>
      <c r="J14" s="6" t="s">
        <v>69</v>
      </c>
      <c r="K14" s="1" t="str">
        <f t="shared" si="0"/>
        <v xml:space="preserve"> </v>
      </c>
      <c r="L14" s="12" t="str">
        <f t="shared" si="1"/>
        <v xml:space="preserve"> </v>
      </c>
      <c r="M14" s="1" t="s">
        <v>142</v>
      </c>
    </row>
    <row r="15" spans="1:13" ht="20.100000000000001" customHeight="1" x14ac:dyDescent="0.25">
      <c r="A15" s="6" t="s">
        <v>60</v>
      </c>
      <c r="B15" s="10">
        <v>42715.770138888889</v>
      </c>
      <c r="C15" s="6">
        <v>930500</v>
      </c>
      <c r="D15" s="6">
        <v>235.29900000000001</v>
      </c>
      <c r="E15" s="6">
        <v>17.399999999999999</v>
      </c>
      <c r="F15" s="10">
        <v>42716.784722222219</v>
      </c>
      <c r="G15" s="6">
        <v>932917</v>
      </c>
      <c r="H15" s="6">
        <v>259.63099999999997</v>
      </c>
      <c r="I15" s="6">
        <v>16.600000000000001</v>
      </c>
      <c r="J15" s="6" t="s">
        <v>72</v>
      </c>
      <c r="K15" s="1" t="str">
        <f t="shared" si="0"/>
        <v xml:space="preserve"> </v>
      </c>
      <c r="L15" s="12" t="str">
        <f t="shared" si="1"/>
        <v xml:space="preserve"> </v>
      </c>
      <c r="M15" s="1" t="s">
        <v>142</v>
      </c>
    </row>
    <row r="16" spans="1:13" ht="20.100000000000001" customHeight="1" x14ac:dyDescent="0.25">
      <c r="A16" s="6" t="s">
        <v>61</v>
      </c>
      <c r="B16" s="10">
        <v>42716.791666666664</v>
      </c>
      <c r="C16" s="6">
        <v>932940</v>
      </c>
      <c r="D16" s="6">
        <v>259.637</v>
      </c>
      <c r="E16" s="6">
        <v>17.5</v>
      </c>
      <c r="F16" s="10">
        <v>42717.817361111112</v>
      </c>
      <c r="G16" s="6">
        <v>935396</v>
      </c>
      <c r="H16" s="6">
        <v>281.85199999999998</v>
      </c>
      <c r="I16" s="6">
        <v>10.8</v>
      </c>
      <c r="J16" s="6" t="s">
        <v>75</v>
      </c>
      <c r="K16" s="1" t="str">
        <f t="shared" si="0"/>
        <v xml:space="preserve"> </v>
      </c>
      <c r="L16" s="12" t="str">
        <f t="shared" si="1"/>
        <v xml:space="preserve"> </v>
      </c>
      <c r="M16" s="1" t="s">
        <v>145</v>
      </c>
    </row>
    <row r="17" spans="1:13" ht="20.100000000000001" customHeight="1" x14ac:dyDescent="0.25">
      <c r="A17" s="6" t="s">
        <v>62</v>
      </c>
      <c r="B17" s="10">
        <v>42720.677083333336</v>
      </c>
      <c r="C17" s="6">
        <v>935458</v>
      </c>
      <c r="D17" s="6">
        <v>281.85500000000002</v>
      </c>
      <c r="E17" s="6">
        <v>17</v>
      </c>
      <c r="F17" s="10">
        <v>42721.706250000003</v>
      </c>
      <c r="G17" s="6">
        <v>937926</v>
      </c>
      <c r="H17" s="6">
        <v>305.8</v>
      </c>
      <c r="I17" s="6">
        <v>15.2</v>
      </c>
      <c r="J17" s="6"/>
      <c r="K17" s="1" t="str">
        <f t="shared" si="0"/>
        <v xml:space="preserve"> </v>
      </c>
      <c r="L17" s="12" t="str">
        <f t="shared" si="1"/>
        <v xml:space="preserve"> </v>
      </c>
      <c r="M17" s="1" t="s">
        <v>141</v>
      </c>
    </row>
    <row r="18" spans="1:13" ht="20.100000000000001" customHeight="1" x14ac:dyDescent="0.25">
      <c r="A18" s="6" t="s">
        <v>77</v>
      </c>
      <c r="B18" s="10">
        <v>42721.717361111114</v>
      </c>
      <c r="C18" s="6">
        <v>937952</v>
      </c>
      <c r="D18" s="6">
        <v>305.8</v>
      </c>
      <c r="E18" s="6">
        <v>17</v>
      </c>
      <c r="F18" s="10">
        <v>42723.430555555555</v>
      </c>
      <c r="G18" s="6">
        <v>942070</v>
      </c>
      <c r="H18" s="6">
        <v>335.03399999999999</v>
      </c>
      <c r="I18" s="6">
        <v>3</v>
      </c>
      <c r="J18" s="6"/>
      <c r="K18" s="1" t="str">
        <f t="shared" si="0"/>
        <v xml:space="preserve"> </v>
      </c>
      <c r="L18" s="12" t="str">
        <f t="shared" si="1"/>
        <v xml:space="preserve"> </v>
      </c>
      <c r="M18" s="1" t="s">
        <v>144</v>
      </c>
    </row>
    <row r="19" spans="1:13" ht="20.100000000000001" customHeight="1" x14ac:dyDescent="0.25">
      <c r="A19" s="6" t="s">
        <v>79</v>
      </c>
      <c r="B19" s="10">
        <v>42723.451388888891</v>
      </c>
      <c r="C19" s="6">
        <v>942121</v>
      </c>
      <c r="D19" s="6">
        <v>335.03399999999999</v>
      </c>
      <c r="E19" s="6">
        <v>17</v>
      </c>
      <c r="F19" s="10">
        <v>42724.678472222222</v>
      </c>
      <c r="G19" s="6">
        <v>945060</v>
      </c>
      <c r="H19" s="6">
        <v>364.33300000000003</v>
      </c>
      <c r="I19" s="6">
        <v>15.8</v>
      </c>
      <c r="J19" s="6"/>
      <c r="K19" s="1" t="str">
        <f t="shared" si="0"/>
        <v xml:space="preserve"> </v>
      </c>
      <c r="L19" s="12" t="str">
        <f t="shared" si="1"/>
        <v xml:space="preserve"> </v>
      </c>
      <c r="M19" s="1" t="s">
        <v>143</v>
      </c>
    </row>
    <row r="20" spans="1:13" ht="20.100000000000001" customHeight="1" x14ac:dyDescent="0.25">
      <c r="A20" s="6" t="s">
        <v>80</v>
      </c>
      <c r="B20" s="10">
        <v>42724.686111111114</v>
      </c>
      <c r="C20" s="6">
        <v>945078</v>
      </c>
      <c r="D20" s="6">
        <v>364.33300000000003</v>
      </c>
      <c r="E20" s="6">
        <v>17</v>
      </c>
      <c r="F20" s="10">
        <v>42726.515277777777</v>
      </c>
      <c r="G20" s="6">
        <v>949060</v>
      </c>
      <c r="H20" s="6">
        <v>400.64400000000001</v>
      </c>
      <c r="I20" s="6">
        <v>14.2</v>
      </c>
      <c r="J20" s="6"/>
      <c r="K20" s="1" t="str">
        <f>IF(H20&lt;E20,"!!!"," ")</f>
        <v xml:space="preserve"> </v>
      </c>
      <c r="L20" s="12" t="str">
        <f t="shared" si="1"/>
        <v xml:space="preserve"> </v>
      </c>
      <c r="M20" s="1" t="s">
        <v>144</v>
      </c>
    </row>
    <row r="21" spans="1:13" ht="20.100000000000001" customHeight="1" x14ac:dyDescent="0.2">
      <c r="A21" s="6" t="s">
        <v>81</v>
      </c>
      <c r="B21" s="6" t="s">
        <v>90</v>
      </c>
      <c r="C21" s="6"/>
      <c r="D21" s="6"/>
      <c r="E21" s="6"/>
      <c r="F21" s="6"/>
      <c r="G21" s="6"/>
      <c r="H21" s="6"/>
      <c r="I21" s="6"/>
      <c r="J21" s="6"/>
      <c r="K21" s="1" t="str">
        <f t="shared" si="0"/>
        <v xml:space="preserve"> </v>
      </c>
      <c r="L21" s="12" t="str">
        <f t="shared" si="1"/>
        <v xml:space="preserve"> </v>
      </c>
    </row>
    <row r="22" spans="1:13" ht="20.100000000000001" customHeight="1" x14ac:dyDescent="0.2">
      <c r="A22" s="6" t="s">
        <v>82</v>
      </c>
      <c r="B22" s="6" t="s">
        <v>90</v>
      </c>
      <c r="C22" s="6"/>
      <c r="D22" s="6"/>
      <c r="E22" s="6"/>
      <c r="F22" s="6"/>
      <c r="G22" s="6"/>
      <c r="H22" s="6"/>
      <c r="I22" s="6"/>
      <c r="J22" s="6"/>
      <c r="K22" s="1" t="str">
        <f t="shared" si="0"/>
        <v xml:space="preserve"> </v>
      </c>
      <c r="L22" s="12" t="str">
        <f t="shared" si="1"/>
        <v xml:space="preserve"> </v>
      </c>
    </row>
    <row r="23" spans="1:13" ht="20.100000000000001" customHeight="1" x14ac:dyDescent="0.25">
      <c r="A23" s="6" t="s">
        <v>91</v>
      </c>
      <c r="B23" s="10">
        <v>42726.702777777777</v>
      </c>
      <c r="C23" s="6">
        <v>949510</v>
      </c>
      <c r="D23" s="6">
        <v>400.65499999999997</v>
      </c>
      <c r="E23" s="6">
        <v>17</v>
      </c>
      <c r="F23" s="10">
        <v>42728.634722222225</v>
      </c>
      <c r="G23" s="6">
        <v>954082</v>
      </c>
      <c r="H23" s="6">
        <v>449.04599999999999</v>
      </c>
      <c r="I23" s="6">
        <v>17</v>
      </c>
      <c r="J23" s="6" t="s">
        <v>112</v>
      </c>
      <c r="K23" s="1" t="str">
        <f t="shared" si="0"/>
        <v xml:space="preserve"> </v>
      </c>
      <c r="L23" s="12" t="str">
        <f t="shared" si="1"/>
        <v xml:space="preserve"> </v>
      </c>
    </row>
    <row r="24" spans="1:13" ht="20.100000000000001" customHeight="1" x14ac:dyDescent="0.25">
      <c r="A24" s="6" t="s">
        <v>95</v>
      </c>
      <c r="B24" s="10">
        <v>42728.65</v>
      </c>
      <c r="C24" s="6">
        <v>954119</v>
      </c>
      <c r="D24" s="6">
        <v>449.04599999999999</v>
      </c>
      <c r="E24" s="6">
        <v>17</v>
      </c>
      <c r="F24" s="10">
        <v>42730.707638888889</v>
      </c>
      <c r="G24" s="6">
        <v>959063</v>
      </c>
      <c r="H24" s="6">
        <v>499.66699999999997</v>
      </c>
      <c r="I24" s="6">
        <v>16.399999999999999</v>
      </c>
      <c r="J24" s="6"/>
      <c r="K24" s="1" t="str">
        <f t="shared" si="0"/>
        <v xml:space="preserve"> </v>
      </c>
      <c r="L24" s="12" t="str">
        <f t="shared" si="1"/>
        <v xml:space="preserve"> </v>
      </c>
    </row>
    <row r="25" spans="1:13" ht="20.100000000000001" customHeight="1" x14ac:dyDescent="0.25">
      <c r="A25" s="6" t="s">
        <v>96</v>
      </c>
      <c r="B25" s="10">
        <v>42730.719444444447</v>
      </c>
      <c r="C25" s="6">
        <v>959063</v>
      </c>
      <c r="D25" s="6">
        <v>499.06299999999999</v>
      </c>
      <c r="E25" s="6">
        <v>17</v>
      </c>
      <c r="F25" s="10">
        <v>42733.612500000003</v>
      </c>
      <c r="G25" s="6">
        <v>966001</v>
      </c>
      <c r="H25" s="6">
        <v>573.10799999999995</v>
      </c>
      <c r="I25" s="6">
        <v>17.100000000000001</v>
      </c>
      <c r="J25" s="6"/>
      <c r="K25" s="1" t="str">
        <f t="shared" si="0"/>
        <v xml:space="preserve"> </v>
      </c>
      <c r="L25" s="12" t="str">
        <f t="shared" si="1"/>
        <v xml:space="preserve"> </v>
      </c>
    </row>
    <row r="26" spans="1:13" ht="20.100000000000001" customHeight="1" x14ac:dyDescent="0.25">
      <c r="A26" s="6" t="s">
        <v>97</v>
      </c>
      <c r="B26" s="10">
        <v>42733.623611111114</v>
      </c>
      <c r="C26" s="6">
        <v>966001</v>
      </c>
      <c r="D26" s="6">
        <v>573.10799999999995</v>
      </c>
      <c r="E26" s="6">
        <v>17.2</v>
      </c>
      <c r="F26" s="10">
        <v>42736.716666666667</v>
      </c>
      <c r="G26" s="6">
        <v>973034</v>
      </c>
      <c r="H26" s="6">
        <v>646.15200000000004</v>
      </c>
      <c r="I26" s="6">
        <v>16.899999999999999</v>
      </c>
      <c r="J26" s="6"/>
      <c r="K26" s="1" t="str">
        <f t="shared" si="0"/>
        <v xml:space="preserve"> </v>
      </c>
      <c r="L26" s="12" t="str">
        <f t="shared" si="1"/>
        <v xml:space="preserve"> </v>
      </c>
    </row>
    <row r="27" spans="1:13" ht="20.100000000000001" customHeight="1" x14ac:dyDescent="0.25">
      <c r="A27" s="6" t="s">
        <v>98</v>
      </c>
      <c r="B27" s="10">
        <v>42736.729166666664</v>
      </c>
      <c r="C27" s="6">
        <v>973034</v>
      </c>
      <c r="D27" s="6">
        <v>646.15200000000004</v>
      </c>
      <c r="E27" s="6">
        <v>17.2</v>
      </c>
      <c r="F27" s="10">
        <v>42740.602083333331</v>
      </c>
      <c r="G27" s="6">
        <v>981708</v>
      </c>
      <c r="H27" s="6">
        <v>735.94200000000001</v>
      </c>
      <c r="I27" s="6">
        <v>17</v>
      </c>
      <c r="J27" s="6"/>
      <c r="K27" s="1" t="str">
        <f t="shared" si="0"/>
        <v xml:space="preserve"> </v>
      </c>
      <c r="L27" s="12" t="str">
        <f t="shared" si="1"/>
        <v xml:space="preserve"> </v>
      </c>
    </row>
    <row r="28" spans="1:13" ht="20.100000000000001" customHeight="1" x14ac:dyDescent="0.25">
      <c r="A28" s="6" t="s">
        <v>99</v>
      </c>
      <c r="B28" s="10">
        <v>42740.615972222222</v>
      </c>
      <c r="C28" s="6">
        <v>981708</v>
      </c>
      <c r="D28" s="6">
        <v>735.94200000000001</v>
      </c>
      <c r="E28" s="6">
        <v>17.2</v>
      </c>
      <c r="F28" s="10">
        <v>42745.461805555555</v>
      </c>
      <c r="G28" s="15">
        <v>993343</v>
      </c>
      <c r="H28" s="6">
        <v>854.70399999999995</v>
      </c>
      <c r="I28" s="6">
        <v>16.899999999999999</v>
      </c>
      <c r="J28" s="6"/>
      <c r="K28" s="1" t="str">
        <f t="shared" si="0"/>
        <v xml:space="preserve"> </v>
      </c>
      <c r="L28" s="12" t="str">
        <f t="shared" si="1"/>
        <v xml:space="preserve"> </v>
      </c>
    </row>
    <row r="29" spans="1:13" ht="20.100000000000001" customHeight="1" x14ac:dyDescent="0.25">
      <c r="A29" s="6" t="s">
        <v>100</v>
      </c>
      <c r="B29" s="10">
        <v>42745.473611111112</v>
      </c>
      <c r="C29" s="6">
        <v>993369</v>
      </c>
      <c r="D29" s="6">
        <v>854.70399999999995</v>
      </c>
      <c r="E29" s="6">
        <v>17</v>
      </c>
      <c r="F29" s="10">
        <v>42747.481944444444</v>
      </c>
      <c r="G29" s="6">
        <v>998189</v>
      </c>
      <c r="H29" s="6">
        <v>903.05200000000002</v>
      </c>
      <c r="I29" s="6">
        <v>17.100000000000001</v>
      </c>
      <c r="J29" s="6"/>
      <c r="K29" s="1" t="str">
        <f t="shared" si="0"/>
        <v xml:space="preserve"> </v>
      </c>
      <c r="L29" s="12" t="str">
        <f t="shared" si="1"/>
        <v xml:space="preserve"> </v>
      </c>
    </row>
    <row r="30" spans="1:13" ht="20.100000000000001" customHeight="1" x14ac:dyDescent="0.25">
      <c r="A30" s="6" t="s">
        <v>107</v>
      </c>
      <c r="B30" s="10">
        <v>42747.491666666669</v>
      </c>
      <c r="C30" s="6">
        <v>998212</v>
      </c>
      <c r="D30" s="6">
        <v>903.05399999999997</v>
      </c>
      <c r="E30" s="6">
        <v>17.5</v>
      </c>
      <c r="F30" s="10">
        <v>42750.643055555556</v>
      </c>
      <c r="G30" s="6">
        <v>1005773</v>
      </c>
      <c r="H30" s="6">
        <v>980.51099999999997</v>
      </c>
      <c r="I30" s="6">
        <v>17</v>
      </c>
      <c r="J30" s="6"/>
      <c r="K30" s="1" t="str">
        <f t="shared" si="0"/>
        <v xml:space="preserve"> </v>
      </c>
      <c r="L30" s="12" t="str">
        <f t="shared" si="1"/>
        <v xml:space="preserve"> </v>
      </c>
    </row>
    <row r="31" spans="1:13" ht="20.100000000000001" customHeight="1" x14ac:dyDescent="0.25">
      <c r="A31" s="6" t="s">
        <v>108</v>
      </c>
      <c r="B31" s="10">
        <v>42750.65</v>
      </c>
      <c r="C31" s="6">
        <v>1005791</v>
      </c>
      <c r="D31" s="6">
        <v>980.51099999999997</v>
      </c>
      <c r="E31" s="6">
        <v>17</v>
      </c>
      <c r="F31" s="10">
        <v>42751.708333333336</v>
      </c>
      <c r="G31" s="6">
        <v>1008331</v>
      </c>
      <c r="H31" s="6">
        <v>1006.31</v>
      </c>
      <c r="I31" s="6">
        <v>16.899999999999999</v>
      </c>
      <c r="J31" s="6"/>
      <c r="K31" s="1" t="str">
        <f t="shared" ref="K31:K34" si="2">IF(H31&lt;E31,"!!!"," ")</f>
        <v xml:space="preserve"> </v>
      </c>
      <c r="L31" s="12" t="str">
        <f t="shared" si="1"/>
        <v xml:space="preserve"> </v>
      </c>
    </row>
    <row r="32" spans="1:13" ht="20.100000000000001" customHeight="1" x14ac:dyDescent="0.25">
      <c r="A32" s="6" t="s">
        <v>109</v>
      </c>
      <c r="B32" s="10">
        <v>42751.717361111114</v>
      </c>
      <c r="C32" s="6">
        <v>1008351</v>
      </c>
      <c r="D32" s="6">
        <v>1006.31</v>
      </c>
      <c r="E32" s="6">
        <v>17</v>
      </c>
      <c r="F32" s="10">
        <v>42754.520138888889</v>
      </c>
      <c r="G32" s="6">
        <v>1014989</v>
      </c>
      <c r="H32" s="6">
        <v>1074.097</v>
      </c>
      <c r="I32" s="6">
        <v>17.7</v>
      </c>
      <c r="J32" s="6" t="s">
        <v>120</v>
      </c>
      <c r="K32" s="1" t="str">
        <f t="shared" si="2"/>
        <v xml:space="preserve"> </v>
      </c>
      <c r="L32" s="12" t="str">
        <f t="shared" si="1"/>
        <v xml:space="preserve"> </v>
      </c>
    </row>
    <row r="33" spans="1:12" ht="20.100000000000001" customHeight="1" x14ac:dyDescent="0.25">
      <c r="A33" s="6" t="s">
        <v>110</v>
      </c>
      <c r="B33" s="10">
        <v>42754.525000000001</v>
      </c>
      <c r="C33" s="6">
        <v>1015002</v>
      </c>
      <c r="D33" s="6">
        <v>1074.097</v>
      </c>
      <c r="E33" s="6">
        <v>17</v>
      </c>
      <c r="F33" s="10">
        <v>42757.31527777778</v>
      </c>
      <c r="G33" s="6">
        <v>1021694</v>
      </c>
      <c r="H33" s="6">
        <v>1141.7660000000001</v>
      </c>
      <c r="I33" s="6">
        <v>17.2</v>
      </c>
      <c r="J33" s="6"/>
      <c r="K33" s="1" t="str">
        <f t="shared" si="2"/>
        <v xml:space="preserve"> </v>
      </c>
      <c r="L33" s="12" t="str">
        <f t="shared" si="1"/>
        <v xml:space="preserve"> </v>
      </c>
    </row>
    <row r="34" spans="1:12" ht="20.100000000000001" customHeight="1" x14ac:dyDescent="0.25">
      <c r="A34" s="6" t="s">
        <v>111</v>
      </c>
      <c r="B34" s="10">
        <v>42757.323611111111</v>
      </c>
      <c r="C34" s="6">
        <v>1021715</v>
      </c>
      <c r="D34" s="6">
        <v>1141.7660000000001</v>
      </c>
      <c r="E34" s="6">
        <v>17</v>
      </c>
      <c r="F34" s="10">
        <v>42760.470138888886</v>
      </c>
      <c r="G34" s="6">
        <v>1029266</v>
      </c>
      <c r="H34" s="6">
        <v>1217.671</v>
      </c>
      <c r="I34" s="6">
        <v>16.8</v>
      </c>
      <c r="J34" s="6"/>
      <c r="K34" s="1" t="str">
        <f t="shared" si="2"/>
        <v xml:space="preserve"> </v>
      </c>
      <c r="L34" s="12" t="str">
        <f t="shared" si="1"/>
        <v xml:space="preserve"> </v>
      </c>
    </row>
    <row r="35" spans="1:12" ht="20.100000000000001" customHeight="1" x14ac:dyDescent="0.25">
      <c r="A35" s="6" t="s">
        <v>121</v>
      </c>
      <c r="B35" s="10">
        <v>42760.478472222225</v>
      </c>
      <c r="C35" s="6">
        <v>1029286</v>
      </c>
      <c r="D35" s="6">
        <v>1217.674</v>
      </c>
      <c r="E35" s="6">
        <v>17</v>
      </c>
      <c r="F35" s="10">
        <v>42762.589583333334</v>
      </c>
      <c r="G35" s="6">
        <v>1034350</v>
      </c>
      <c r="H35" s="6">
        <v>1268.596</v>
      </c>
      <c r="I35" s="6">
        <v>16.899999999999999</v>
      </c>
      <c r="J35" s="6"/>
      <c r="K35" s="1" t="str">
        <f t="shared" ref="K35:K41" si="3">IF(H35&lt;E35,"!!!"," ")</f>
        <v xml:space="preserve"> </v>
      </c>
      <c r="L35" s="12" t="str">
        <f t="shared" ref="L35:L41" si="4">IF(G35&lt;C35,"!!!"," ")</f>
        <v xml:space="preserve"> </v>
      </c>
    </row>
    <row r="36" spans="1:12" ht="20.100000000000001" customHeight="1" x14ac:dyDescent="0.25">
      <c r="A36" s="6" t="s">
        <v>122</v>
      </c>
      <c r="B36" s="10">
        <v>42762.604166666664</v>
      </c>
      <c r="C36" s="6">
        <v>1034385</v>
      </c>
      <c r="D36" s="6">
        <v>1268.596</v>
      </c>
      <c r="E36" s="6">
        <v>17</v>
      </c>
      <c r="F36" s="10">
        <v>42765.384027777778</v>
      </c>
      <c r="G36" s="6">
        <v>1041057</v>
      </c>
      <c r="H36" s="6">
        <v>1336.001</v>
      </c>
      <c r="I36" s="6">
        <v>16.8</v>
      </c>
      <c r="J36" s="6"/>
      <c r="K36" s="1" t="str">
        <f t="shared" si="3"/>
        <v xml:space="preserve"> </v>
      </c>
      <c r="L36" s="12" t="str">
        <f t="shared" si="4"/>
        <v xml:space="preserve"> </v>
      </c>
    </row>
    <row r="37" spans="1:12" ht="20.100000000000001" customHeight="1" x14ac:dyDescent="0.25">
      <c r="A37" s="6" t="s">
        <v>123</v>
      </c>
      <c r="B37" s="10">
        <v>42765.396527777775</v>
      </c>
      <c r="C37" s="6">
        <v>1041087</v>
      </c>
      <c r="D37" s="6">
        <v>1336.001</v>
      </c>
      <c r="E37" s="6">
        <v>17</v>
      </c>
      <c r="F37" s="10">
        <v>42766.490277777775</v>
      </c>
      <c r="G37" s="6">
        <v>1043708</v>
      </c>
      <c r="H37" s="6">
        <v>1363.221</v>
      </c>
      <c r="I37" s="6">
        <v>16.899999999999999</v>
      </c>
      <c r="J37" s="6" t="s">
        <v>136</v>
      </c>
      <c r="K37" s="1" t="str">
        <f t="shared" si="3"/>
        <v xml:space="preserve"> </v>
      </c>
      <c r="L37" s="12" t="str">
        <f t="shared" si="4"/>
        <v xml:space="preserve"> </v>
      </c>
    </row>
    <row r="38" spans="1:12" ht="20.100000000000001" customHeight="1" x14ac:dyDescent="0.25">
      <c r="A38" s="6" t="s">
        <v>124</v>
      </c>
      <c r="B38" s="10" t="s">
        <v>137</v>
      </c>
      <c r="C38" s="6"/>
      <c r="D38" s="6"/>
      <c r="E38" s="6"/>
      <c r="F38" s="6"/>
      <c r="G38" s="6"/>
      <c r="H38" s="6"/>
      <c r="I38" s="6"/>
      <c r="J38" s="6"/>
      <c r="K38" s="1" t="str">
        <f t="shared" si="3"/>
        <v xml:space="preserve"> </v>
      </c>
      <c r="L38" s="12" t="str">
        <f t="shared" si="4"/>
        <v xml:space="preserve"> </v>
      </c>
    </row>
    <row r="39" spans="1:12" ht="20.100000000000001" customHeight="1" x14ac:dyDescent="0.25">
      <c r="A39" s="6" t="s">
        <v>125</v>
      </c>
      <c r="B39" s="10">
        <v>42767.71875</v>
      </c>
      <c r="C39" s="6">
        <v>1043809</v>
      </c>
      <c r="D39" s="6">
        <v>1363.3610000000001</v>
      </c>
      <c r="E39" s="6">
        <v>17</v>
      </c>
      <c r="F39" s="13">
        <v>42769.591666666667</v>
      </c>
      <c r="G39" s="6">
        <v>1048301</v>
      </c>
      <c r="H39" s="6">
        <v>1408.87</v>
      </c>
      <c r="I39" s="6">
        <v>16.8</v>
      </c>
      <c r="J39" s="6" t="s">
        <v>139</v>
      </c>
      <c r="K39" s="1" t="str">
        <f t="shared" si="3"/>
        <v xml:space="preserve"> </v>
      </c>
      <c r="L39" s="12" t="str">
        <f t="shared" si="4"/>
        <v xml:space="preserve"> </v>
      </c>
    </row>
    <row r="40" spans="1:12" ht="20.100000000000001" customHeight="1" x14ac:dyDescent="0.2">
      <c r="A40" s="6" t="s">
        <v>126</v>
      </c>
      <c r="B40" s="13">
        <v>42769.613888888889</v>
      </c>
      <c r="C40" s="6">
        <v>1048353</v>
      </c>
      <c r="D40" s="6">
        <v>1408.87</v>
      </c>
      <c r="E40" s="6">
        <v>17</v>
      </c>
      <c r="F40" s="13">
        <v>42771.453472222223</v>
      </c>
      <c r="G40" s="6">
        <v>1052768</v>
      </c>
      <c r="H40" s="6">
        <v>1452.758</v>
      </c>
      <c r="I40" s="6">
        <v>16.899999999999999</v>
      </c>
      <c r="J40" s="6"/>
      <c r="K40" s="1" t="str">
        <f t="shared" si="3"/>
        <v xml:space="preserve"> </v>
      </c>
      <c r="L40" s="12" t="str">
        <f t="shared" si="4"/>
        <v xml:space="preserve"> </v>
      </c>
    </row>
    <row r="41" spans="1:12" ht="20.100000000000001" customHeight="1" x14ac:dyDescent="0.2">
      <c r="A41" s="6" t="s">
        <v>127</v>
      </c>
      <c r="B41" s="13">
        <v>42771.461111111108</v>
      </c>
      <c r="C41" s="6">
        <v>1052787</v>
      </c>
      <c r="D41" s="6">
        <v>1452.758</v>
      </c>
      <c r="E41" s="6">
        <v>17</v>
      </c>
      <c r="F41" s="13">
        <v>42773.622916666667</v>
      </c>
      <c r="G41" s="6">
        <v>1057734</v>
      </c>
      <c r="H41" s="6">
        <v>1502.797</v>
      </c>
      <c r="I41" s="6">
        <v>17</v>
      </c>
      <c r="J41" s="6" t="s">
        <v>153</v>
      </c>
      <c r="K41" s="1" t="str">
        <f t="shared" si="3"/>
        <v xml:space="preserve"> </v>
      </c>
      <c r="L41" s="12" t="str">
        <f t="shared" si="4"/>
        <v xml:space="preserve"> </v>
      </c>
    </row>
    <row r="42" spans="1:12" ht="20.100000000000001" customHeight="1" x14ac:dyDescent="0.2">
      <c r="A42" s="6" t="s">
        <v>146</v>
      </c>
      <c r="B42" s="13">
        <v>42773.62777777778</v>
      </c>
      <c r="C42" s="6">
        <v>1057734</v>
      </c>
      <c r="D42" s="6">
        <v>1502.797</v>
      </c>
      <c r="E42" s="6">
        <v>17</v>
      </c>
      <c r="F42" s="13">
        <v>42775.598611111112</v>
      </c>
      <c r="G42" s="6">
        <v>1062479</v>
      </c>
      <c r="H42" s="6">
        <v>1550.4380000000001</v>
      </c>
      <c r="I42" s="6">
        <v>17</v>
      </c>
      <c r="J42" s="6"/>
      <c r="K42" s="1" t="str">
        <f t="shared" ref="K42:K48" si="5">IF(H42&lt;E42,"!!!"," ")</f>
        <v xml:space="preserve"> </v>
      </c>
      <c r="L42" s="12" t="str">
        <f t="shared" ref="L42:L48" si="6">IF(G42&lt;C42,"!!!"," ")</f>
        <v xml:space="preserve"> </v>
      </c>
    </row>
    <row r="43" spans="1:12" x14ac:dyDescent="0.2">
      <c r="A43" s="6" t="s">
        <v>147</v>
      </c>
      <c r="B43" s="13">
        <v>42775.609027777777</v>
      </c>
      <c r="C43" s="6">
        <v>1062503</v>
      </c>
      <c r="D43" s="6">
        <v>1550.4380000000001</v>
      </c>
      <c r="E43" s="6">
        <v>17</v>
      </c>
      <c r="F43" s="13">
        <v>42777.499305555553</v>
      </c>
      <c r="G43" s="6">
        <v>1067040</v>
      </c>
      <c r="H43" s="6">
        <v>1594.787</v>
      </c>
      <c r="I43" s="6">
        <v>17</v>
      </c>
      <c r="J43" s="6"/>
      <c r="K43" s="1" t="str">
        <f t="shared" si="5"/>
        <v xml:space="preserve"> </v>
      </c>
      <c r="L43" s="12" t="str">
        <f t="shared" si="6"/>
        <v xml:space="preserve"> </v>
      </c>
    </row>
    <row r="44" spans="1:12" x14ac:dyDescent="0.2">
      <c r="A44" s="6" t="s">
        <v>148</v>
      </c>
      <c r="B44" s="13">
        <v>42777.505555555559</v>
      </c>
      <c r="C44" s="6">
        <v>1067056</v>
      </c>
      <c r="D44" s="6">
        <v>1594.787</v>
      </c>
      <c r="E44" s="6">
        <v>17</v>
      </c>
      <c r="F44" s="13">
        <v>42779.372916666667</v>
      </c>
      <c r="G44" s="6">
        <v>1071537</v>
      </c>
      <c r="H44" s="6">
        <v>1638.6969999999999</v>
      </c>
      <c r="I44" s="6">
        <v>16.8</v>
      </c>
      <c r="J44" s="6"/>
      <c r="K44" s="1" t="str">
        <f t="shared" si="5"/>
        <v xml:space="preserve"> </v>
      </c>
      <c r="L44" s="12" t="str">
        <f t="shared" si="6"/>
        <v xml:space="preserve"> </v>
      </c>
    </row>
    <row r="45" spans="1:12" x14ac:dyDescent="0.2">
      <c r="A45" s="6" t="s">
        <v>149</v>
      </c>
      <c r="B45" s="13">
        <v>42779.384027777778</v>
      </c>
      <c r="C45" s="6">
        <v>1071564</v>
      </c>
      <c r="D45" s="6">
        <v>1638.597</v>
      </c>
      <c r="E45" s="6">
        <v>16.899999999999999</v>
      </c>
      <c r="F45" s="13">
        <v>42781.691666666666</v>
      </c>
      <c r="G45" s="6">
        <v>1077103</v>
      </c>
      <c r="H45" s="6">
        <v>1693.165</v>
      </c>
      <c r="I45" s="6">
        <v>17.8</v>
      </c>
      <c r="J45" s="6" t="s">
        <v>166</v>
      </c>
      <c r="K45" s="1" t="str">
        <f t="shared" si="5"/>
        <v xml:space="preserve"> </v>
      </c>
      <c r="L45" s="12" t="str">
        <f t="shared" si="6"/>
        <v xml:space="preserve"> </v>
      </c>
    </row>
    <row r="46" spans="1:12" x14ac:dyDescent="0.2">
      <c r="A46" s="6" t="s">
        <v>150</v>
      </c>
      <c r="B46" s="13">
        <v>42781.75</v>
      </c>
      <c r="C46" s="6">
        <v>1077242</v>
      </c>
      <c r="D46" s="6">
        <v>1693.1690000000001</v>
      </c>
      <c r="E46" s="6">
        <v>16.8</v>
      </c>
      <c r="F46" s="13">
        <v>42783.705555555556</v>
      </c>
      <c r="G46" s="6">
        <v>1081937</v>
      </c>
      <c r="H46" s="6">
        <v>1738.201</v>
      </c>
      <c r="I46" s="6">
        <v>16.5</v>
      </c>
      <c r="J46" s="6"/>
      <c r="K46" s="1" t="str">
        <f t="shared" si="5"/>
        <v xml:space="preserve"> </v>
      </c>
      <c r="L46" s="12" t="str">
        <f t="shared" si="6"/>
        <v xml:space="preserve"> </v>
      </c>
    </row>
    <row r="47" spans="1:12" x14ac:dyDescent="0.2">
      <c r="A47" s="6" t="s">
        <v>151</v>
      </c>
      <c r="B47" s="13">
        <v>42783.71597222222</v>
      </c>
      <c r="C47" s="6">
        <v>1081961</v>
      </c>
      <c r="D47" s="6">
        <v>1738.201</v>
      </c>
      <c r="E47" s="6">
        <v>17</v>
      </c>
      <c r="F47" s="13">
        <v>42785.710416666669</v>
      </c>
      <c r="G47" s="6">
        <v>1086848</v>
      </c>
      <c r="H47" s="6">
        <v>1786.288</v>
      </c>
      <c r="I47" s="6">
        <v>16.899999999999999</v>
      </c>
      <c r="J47" s="6" t="s">
        <v>177</v>
      </c>
      <c r="K47" s="1" t="str">
        <f t="shared" si="5"/>
        <v xml:space="preserve"> </v>
      </c>
      <c r="L47" s="12" t="str">
        <f t="shared" si="6"/>
        <v xml:space="preserve"> </v>
      </c>
    </row>
    <row r="48" spans="1:12" x14ac:dyDescent="0.2">
      <c r="A48" s="6" t="s">
        <v>152</v>
      </c>
      <c r="B48" s="13">
        <v>42785.71875</v>
      </c>
      <c r="C48" s="6">
        <v>1086868</v>
      </c>
      <c r="D48" s="6">
        <v>1786.288</v>
      </c>
      <c r="E48" s="6">
        <v>17</v>
      </c>
      <c r="F48" s="13">
        <v>42786.618055555555</v>
      </c>
      <c r="G48" s="6">
        <v>1089025</v>
      </c>
      <c r="H48" s="6">
        <v>1786.288</v>
      </c>
      <c r="I48" s="6">
        <v>17</v>
      </c>
      <c r="J48" s="6" t="s">
        <v>178</v>
      </c>
      <c r="K48" s="1" t="str">
        <f t="shared" si="5"/>
        <v xml:space="preserve"> </v>
      </c>
      <c r="L48" s="12" t="str">
        <f t="shared" si="6"/>
        <v xml:space="preserve"> </v>
      </c>
    </row>
    <row r="49" spans="1:12" x14ac:dyDescent="0.2">
      <c r="A49" s="6" t="s">
        <v>168</v>
      </c>
      <c r="B49" s="13">
        <v>42786.647916666669</v>
      </c>
      <c r="C49" s="6">
        <v>1089098</v>
      </c>
      <c r="D49" s="6">
        <v>1786.29</v>
      </c>
      <c r="E49" s="6">
        <v>17</v>
      </c>
      <c r="F49" s="13">
        <v>42787.663888888892</v>
      </c>
      <c r="G49" s="6">
        <v>1091538</v>
      </c>
      <c r="H49" s="6">
        <v>1810.3720000000001</v>
      </c>
      <c r="I49" s="6">
        <v>16.7</v>
      </c>
      <c r="J49" s="6" t="s">
        <v>179</v>
      </c>
      <c r="K49" s="1" t="str">
        <f t="shared" ref="K49:K56" si="7">IF(H49&lt;E49,"!!!"," ")</f>
        <v xml:space="preserve"> </v>
      </c>
      <c r="L49" s="12" t="str">
        <f t="shared" ref="L49:L56" si="8">IF(G49&lt;C49,"!!!"," ")</f>
        <v xml:space="preserve"> </v>
      </c>
    </row>
    <row r="50" spans="1:12" x14ac:dyDescent="0.2">
      <c r="A50" s="6" t="s">
        <v>169</v>
      </c>
      <c r="B50" s="13">
        <v>42787.670138888891</v>
      </c>
      <c r="C50" s="6">
        <v>1091538</v>
      </c>
      <c r="D50" s="6">
        <v>1810.3720000000001</v>
      </c>
      <c r="E50" s="6">
        <v>17</v>
      </c>
      <c r="F50" s="13">
        <v>42789.654861111114</v>
      </c>
      <c r="G50" s="6">
        <v>1096304</v>
      </c>
      <c r="H50" s="6">
        <v>1857.7460000000001</v>
      </c>
      <c r="I50" s="6">
        <v>16.8</v>
      </c>
      <c r="J50" s="6"/>
      <c r="K50" s="1" t="str">
        <f t="shared" si="7"/>
        <v xml:space="preserve"> </v>
      </c>
      <c r="L50" s="12" t="str">
        <f t="shared" si="8"/>
        <v xml:space="preserve"> </v>
      </c>
    </row>
    <row r="51" spans="1:12" x14ac:dyDescent="0.2">
      <c r="A51" s="6" t="s">
        <v>170</v>
      </c>
      <c r="B51" s="13">
        <v>42789.660416666666</v>
      </c>
      <c r="C51" s="6">
        <v>1096317</v>
      </c>
      <c r="D51" s="6">
        <v>1857.7460000000001</v>
      </c>
      <c r="E51" s="6">
        <v>17</v>
      </c>
      <c r="F51" s="13">
        <v>42791.76666666667</v>
      </c>
      <c r="G51" s="6">
        <v>1101372</v>
      </c>
      <c r="H51" s="6">
        <v>1906.9010000000001</v>
      </c>
      <c r="I51" s="6">
        <v>17.100000000000001</v>
      </c>
      <c r="J51" s="6"/>
      <c r="K51" s="1" t="str">
        <f t="shared" si="7"/>
        <v xml:space="preserve"> </v>
      </c>
      <c r="L51" s="12" t="str">
        <f t="shared" si="8"/>
        <v xml:space="preserve"> </v>
      </c>
    </row>
    <row r="52" spans="1:12" x14ac:dyDescent="0.2">
      <c r="A52" s="6" t="s">
        <v>171</v>
      </c>
      <c r="B52" s="13">
        <v>42791.771527777775</v>
      </c>
      <c r="C52" s="6">
        <v>1101385</v>
      </c>
      <c r="D52" s="6">
        <v>1906.9010000000001</v>
      </c>
      <c r="E52" s="6">
        <v>17</v>
      </c>
      <c r="F52" s="13">
        <v>42794.503472222219</v>
      </c>
      <c r="G52" s="6">
        <v>1107919</v>
      </c>
      <c r="H52" s="6">
        <v>1971.0640000000001</v>
      </c>
      <c r="I52" s="6">
        <v>16.7</v>
      </c>
      <c r="J52" s="6"/>
      <c r="K52" s="1" t="str">
        <f t="shared" si="7"/>
        <v xml:space="preserve"> </v>
      </c>
      <c r="L52" s="12" t="str">
        <f t="shared" si="8"/>
        <v xml:space="preserve"> </v>
      </c>
    </row>
    <row r="53" spans="1:12" x14ac:dyDescent="0.2">
      <c r="A53" s="6" t="s">
        <v>172</v>
      </c>
      <c r="B53" s="13">
        <v>42794.51458333333</v>
      </c>
      <c r="C53" s="6">
        <v>1107945</v>
      </c>
      <c r="D53" s="6">
        <v>1971.0640000000001</v>
      </c>
      <c r="E53" s="6">
        <v>16.8</v>
      </c>
      <c r="F53" s="13">
        <v>42795.725694444445</v>
      </c>
      <c r="G53" s="6">
        <v>1110852</v>
      </c>
      <c r="H53" s="6">
        <v>1999.482</v>
      </c>
      <c r="I53" s="6">
        <v>16.899999999999999</v>
      </c>
      <c r="J53" s="6"/>
      <c r="K53" s="1" t="str">
        <f t="shared" si="7"/>
        <v xml:space="preserve"> </v>
      </c>
      <c r="L53" s="12" t="str">
        <f t="shared" si="8"/>
        <v xml:space="preserve"> </v>
      </c>
    </row>
    <row r="54" spans="1:12" x14ac:dyDescent="0.2">
      <c r="A54" s="6" t="s">
        <v>173</v>
      </c>
      <c r="B54" s="13">
        <v>42795.736111111109</v>
      </c>
      <c r="C54" s="6">
        <v>1110877</v>
      </c>
      <c r="D54" s="6">
        <v>1999.482</v>
      </c>
      <c r="E54" s="6">
        <v>17</v>
      </c>
      <c r="F54" s="13">
        <v>42796.803472222222</v>
      </c>
      <c r="G54" s="6">
        <v>1113435</v>
      </c>
      <c r="H54" s="6">
        <v>2024.991</v>
      </c>
      <c r="I54" s="6">
        <v>17</v>
      </c>
      <c r="J54" s="6"/>
      <c r="K54" s="1" t="str">
        <f t="shared" si="7"/>
        <v xml:space="preserve"> </v>
      </c>
      <c r="L54" s="12" t="str">
        <f t="shared" si="8"/>
        <v xml:space="preserve"> </v>
      </c>
    </row>
    <row r="55" spans="1:12" x14ac:dyDescent="0.2">
      <c r="A55" s="6" t="s">
        <v>174</v>
      </c>
      <c r="B55" s="13">
        <v>42797.679861111108</v>
      </c>
      <c r="C55" s="6">
        <v>1113518</v>
      </c>
      <c r="D55" s="6">
        <v>2024.991</v>
      </c>
      <c r="E55" s="6">
        <v>17</v>
      </c>
      <c r="F55" s="13">
        <v>42800.377083333333</v>
      </c>
      <c r="G55" s="6">
        <v>1119992</v>
      </c>
      <c r="H55" s="6">
        <v>2088.6379999999999</v>
      </c>
      <c r="I55" s="6">
        <v>16.7</v>
      </c>
      <c r="J55" s="6"/>
      <c r="K55" s="1" t="str">
        <f t="shared" si="7"/>
        <v xml:space="preserve"> </v>
      </c>
      <c r="L55" s="12" t="str">
        <f t="shared" si="8"/>
        <v xml:space="preserve"> </v>
      </c>
    </row>
    <row r="56" spans="1:12" x14ac:dyDescent="0.2">
      <c r="A56" s="6" t="s">
        <v>175</v>
      </c>
      <c r="B56" s="13">
        <v>42800.384722222225</v>
      </c>
      <c r="C56" s="6">
        <v>1119992</v>
      </c>
      <c r="D56" s="6">
        <v>2088.6379999999999</v>
      </c>
      <c r="E56" s="6">
        <v>16.8</v>
      </c>
      <c r="F56" s="13">
        <v>42801.581944444442</v>
      </c>
      <c r="G56" s="6">
        <v>1122843</v>
      </c>
      <c r="H56" s="6">
        <v>2116.9479999999999</v>
      </c>
      <c r="I56" s="6">
        <v>16.600000000000001</v>
      </c>
      <c r="J56" s="6"/>
      <c r="K56" s="1" t="str">
        <f t="shared" si="7"/>
        <v xml:space="preserve"> </v>
      </c>
      <c r="L56" s="12" t="str">
        <f t="shared" si="8"/>
        <v xml:space="preserve"> </v>
      </c>
    </row>
    <row r="57" spans="1:12" x14ac:dyDescent="0.2">
      <c r="A57" s="6" t="s">
        <v>191</v>
      </c>
      <c r="B57" s="13">
        <v>42801.59097222222</v>
      </c>
      <c r="C57" s="6">
        <v>1122843</v>
      </c>
      <c r="D57" s="6">
        <v>2116.9479999999999</v>
      </c>
      <c r="E57" s="6">
        <v>16.600000000000001</v>
      </c>
      <c r="F57" s="13">
        <v>42803.786111111112</v>
      </c>
      <c r="G57" s="6">
        <v>1128110</v>
      </c>
      <c r="H57" s="6">
        <v>2169.2539999999999</v>
      </c>
      <c r="I57" s="6">
        <v>16.5</v>
      </c>
      <c r="J57" s="6"/>
      <c r="K57" s="1" t="str">
        <f t="shared" ref="K57:K63" si="9">IF(H57&lt;E57,"!!!"," ")</f>
        <v xml:space="preserve"> </v>
      </c>
      <c r="L57" s="12" t="str">
        <f t="shared" ref="L57:L63" si="10">IF(G57&lt;C57,"!!!"," ")</f>
        <v xml:space="preserve"> </v>
      </c>
    </row>
    <row r="58" spans="1:12" x14ac:dyDescent="0.2">
      <c r="A58" s="6" t="s">
        <v>192</v>
      </c>
      <c r="B58" s="13">
        <v>42803.791666666664</v>
      </c>
      <c r="C58" s="6">
        <v>1128110</v>
      </c>
      <c r="D58" s="6">
        <v>2169.2539999999999</v>
      </c>
      <c r="E58" s="6">
        <v>16.7</v>
      </c>
      <c r="F58" s="13">
        <v>42804.681250000001</v>
      </c>
      <c r="G58" s="6">
        <v>1130244</v>
      </c>
      <c r="H58" s="6">
        <v>2190.4430000000002</v>
      </c>
      <c r="I58" s="6">
        <v>16.600000000000001</v>
      </c>
      <c r="J58" s="6"/>
      <c r="K58" s="1" t="str">
        <f t="shared" si="9"/>
        <v xml:space="preserve"> </v>
      </c>
      <c r="L58" s="12" t="str">
        <f t="shared" si="10"/>
        <v xml:space="preserve"> </v>
      </c>
    </row>
    <row r="59" spans="1:12" x14ac:dyDescent="0.2">
      <c r="A59" s="6" t="s">
        <v>193</v>
      </c>
      <c r="B59" s="13">
        <v>42804.702777777777</v>
      </c>
      <c r="C59" s="6">
        <v>1130244</v>
      </c>
      <c r="D59" s="6">
        <v>2190.4430000000002</v>
      </c>
      <c r="E59" s="6">
        <v>16.8</v>
      </c>
      <c r="F59" s="13">
        <v>42806.50277777778</v>
      </c>
      <c r="G59" s="6">
        <v>1134563</v>
      </c>
      <c r="H59" s="6">
        <v>2233.1660000000002</v>
      </c>
      <c r="I59" s="6">
        <v>16.399999999999999</v>
      </c>
      <c r="J59" s="6"/>
      <c r="K59" s="1" t="str">
        <f t="shared" si="9"/>
        <v xml:space="preserve"> </v>
      </c>
      <c r="L59" s="12" t="str">
        <f t="shared" si="10"/>
        <v xml:space="preserve"> </v>
      </c>
    </row>
    <row r="60" spans="1:12" x14ac:dyDescent="0.2">
      <c r="A60" s="6" t="s">
        <v>194</v>
      </c>
      <c r="B60" s="13">
        <v>42806.509027777778</v>
      </c>
      <c r="C60" s="6">
        <v>1134563</v>
      </c>
      <c r="D60" s="6">
        <v>2233.1660000000002</v>
      </c>
      <c r="E60" s="6">
        <v>16.600000000000001</v>
      </c>
      <c r="F60" s="13">
        <v>42807.401388888888</v>
      </c>
      <c r="G60" s="6">
        <v>1136705</v>
      </c>
      <c r="H60" s="6">
        <v>2254.2190000000001</v>
      </c>
      <c r="I60" s="6">
        <v>16.7</v>
      </c>
      <c r="J60" s="6"/>
      <c r="K60" s="1" t="str">
        <f t="shared" si="9"/>
        <v xml:space="preserve"> </v>
      </c>
      <c r="L60" s="12" t="str">
        <f t="shared" si="10"/>
        <v xml:space="preserve"> </v>
      </c>
    </row>
    <row r="61" spans="1:12" x14ac:dyDescent="0.2">
      <c r="A61" s="6" t="s">
        <v>195</v>
      </c>
      <c r="B61" s="13">
        <v>42807.697222222225</v>
      </c>
      <c r="C61" s="6">
        <v>1136705</v>
      </c>
      <c r="D61" s="6">
        <v>2254.2190000000001</v>
      </c>
      <c r="E61" s="6">
        <v>17</v>
      </c>
      <c r="F61" s="13">
        <v>42808.496527777781</v>
      </c>
      <c r="G61" s="6">
        <v>1138627</v>
      </c>
      <c r="H61" s="6">
        <v>2273.02</v>
      </c>
      <c r="I61" s="6">
        <v>17</v>
      </c>
      <c r="J61" s="6"/>
      <c r="K61" s="1" t="str">
        <f t="shared" si="9"/>
        <v xml:space="preserve"> </v>
      </c>
      <c r="L61" s="12" t="str">
        <f t="shared" si="10"/>
        <v xml:space="preserve"> </v>
      </c>
    </row>
    <row r="62" spans="1:12" x14ac:dyDescent="0.2">
      <c r="A62" s="6" t="s">
        <v>196</v>
      </c>
      <c r="B62" s="13"/>
      <c r="C62" s="6"/>
      <c r="D62" s="6"/>
      <c r="E62" s="6"/>
      <c r="F62" s="6"/>
      <c r="G62" s="6"/>
      <c r="H62" s="6"/>
      <c r="I62" s="6"/>
      <c r="J62" s="6"/>
      <c r="K62" s="1" t="str">
        <f t="shared" si="9"/>
        <v xml:space="preserve"> </v>
      </c>
      <c r="L62" s="12" t="str">
        <f t="shared" si="10"/>
        <v xml:space="preserve"> </v>
      </c>
    </row>
    <row r="63" spans="1:12" x14ac:dyDescent="0.2">
      <c r="A63" s="6" t="s">
        <v>197</v>
      </c>
      <c r="B63" s="13"/>
      <c r="C63" s="6"/>
      <c r="D63" s="6"/>
      <c r="E63" s="6"/>
      <c r="F63" s="6"/>
      <c r="G63" s="6"/>
      <c r="H63" s="6"/>
      <c r="I63" s="6"/>
      <c r="J63" s="6"/>
      <c r="K63" s="1" t="str">
        <f t="shared" si="9"/>
        <v xml:space="preserve"> </v>
      </c>
      <c r="L63" s="12" t="str">
        <f t="shared" si="10"/>
        <v xml:space="preserve"> </v>
      </c>
    </row>
  </sheetData>
  <mergeCells count="6">
    <mergeCell ref="J5:J7"/>
    <mergeCell ref="B5:E5"/>
    <mergeCell ref="B6:B7"/>
    <mergeCell ref="A5:A7"/>
    <mergeCell ref="F5:I5"/>
    <mergeCell ref="F6:F7"/>
  </mergeCells>
  <pageMargins left="0.45" right="0.2" top="0.68" bottom="0.27" header="0.3" footer="0.16"/>
  <pageSetup paperSize="9"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63"/>
  <sheetViews>
    <sheetView topLeftCell="A49" workbookViewId="0">
      <selection activeCell="G62" sqref="G62"/>
    </sheetView>
  </sheetViews>
  <sheetFormatPr defaultRowHeight="15" x14ac:dyDescent="0.2"/>
  <cols>
    <col min="1" max="1" width="11.375" style="1" customWidth="1"/>
    <col min="2" max="2" width="16.625" style="1" customWidth="1"/>
    <col min="3" max="4" width="13.875" style="1" customWidth="1"/>
    <col min="5" max="5" width="9" style="1"/>
    <col min="6" max="6" width="16.625" style="1" customWidth="1"/>
    <col min="7" max="8" width="13.875" style="1" customWidth="1"/>
    <col min="9" max="9" width="9" style="1"/>
    <col min="10" max="10" width="31.5" style="1" customWidth="1"/>
    <col min="11" max="12" width="3" style="1" bestFit="1" customWidth="1"/>
    <col min="13" max="16384" width="9" style="1"/>
  </cols>
  <sheetData>
    <row r="3" spans="1:12" s="2" customFormat="1" ht="20.100000000000001" customHeight="1" x14ac:dyDescent="0.25">
      <c r="A3" s="7" t="s">
        <v>11</v>
      </c>
      <c r="F3" s="2" t="s">
        <v>12</v>
      </c>
      <c r="I3" s="7" t="s">
        <v>9</v>
      </c>
    </row>
    <row r="4" spans="1:12" ht="15.75" thickBot="1" x14ac:dyDescent="0.25"/>
    <row r="5" spans="1:12" s="2" customFormat="1" ht="20.100000000000001" customHeight="1" x14ac:dyDescent="0.25">
      <c r="A5" s="23" t="s">
        <v>0</v>
      </c>
      <c r="B5" s="20" t="s">
        <v>1</v>
      </c>
      <c r="C5" s="20"/>
      <c r="D5" s="20"/>
      <c r="E5" s="20"/>
      <c r="F5" s="20" t="s">
        <v>7</v>
      </c>
      <c r="G5" s="20"/>
      <c r="H5" s="20"/>
      <c r="I5" s="20"/>
      <c r="J5" s="17" t="s">
        <v>8</v>
      </c>
    </row>
    <row r="6" spans="1:12" s="4" customFormat="1" ht="20.100000000000001" customHeight="1" x14ac:dyDescent="0.25">
      <c r="A6" s="24"/>
      <c r="B6" s="21" t="s">
        <v>35</v>
      </c>
      <c r="C6" s="3" t="s">
        <v>2</v>
      </c>
      <c r="D6" s="3" t="s">
        <v>4</v>
      </c>
      <c r="E6" s="3" t="s">
        <v>5</v>
      </c>
      <c r="F6" s="21" t="s">
        <v>35</v>
      </c>
      <c r="G6" s="3" t="s">
        <v>2</v>
      </c>
      <c r="H6" s="3" t="s">
        <v>4</v>
      </c>
      <c r="I6" s="3" t="s">
        <v>5</v>
      </c>
      <c r="J6" s="18"/>
    </row>
    <row r="7" spans="1:12" s="4" customFormat="1" ht="20.100000000000001" customHeight="1" thickBot="1" x14ac:dyDescent="0.3">
      <c r="A7" s="25"/>
      <c r="B7" s="22"/>
      <c r="C7" s="5" t="s">
        <v>3</v>
      </c>
      <c r="D7" s="5" t="s">
        <v>10</v>
      </c>
      <c r="E7" s="5" t="s">
        <v>6</v>
      </c>
      <c r="F7" s="22"/>
      <c r="G7" s="5" t="s">
        <v>3</v>
      </c>
      <c r="H7" s="5" t="s">
        <v>10</v>
      </c>
      <c r="I7" s="5" t="s">
        <v>6</v>
      </c>
      <c r="J7" s="19"/>
    </row>
    <row r="8" spans="1:12" ht="20.100000000000001" customHeight="1" x14ac:dyDescent="0.2"/>
    <row r="9" spans="1:12" ht="20.100000000000001" customHeight="1" x14ac:dyDescent="0.25">
      <c r="A9" s="6" t="s">
        <v>13</v>
      </c>
      <c r="B9" s="10">
        <v>42709.763888888891</v>
      </c>
      <c r="C9" s="6">
        <v>916251</v>
      </c>
      <c r="D9" s="6">
        <v>0.30199999999999999</v>
      </c>
      <c r="E9" s="6">
        <v>17</v>
      </c>
      <c r="F9" s="10">
        <v>42710.722222222219</v>
      </c>
      <c r="G9" s="6">
        <v>918558</v>
      </c>
      <c r="H9" s="6">
        <v>23.114000000000001</v>
      </c>
      <c r="I9" s="6">
        <v>17.100000000000001</v>
      </c>
      <c r="J9" s="6"/>
      <c r="K9" s="1" t="str">
        <f>IF(H9&lt;E9,"!!!"," ")</f>
        <v xml:space="preserve"> </v>
      </c>
      <c r="L9" s="12" t="str">
        <f>IF(G9&lt;C9,"!!!"," ")</f>
        <v xml:space="preserve"> </v>
      </c>
    </row>
    <row r="10" spans="1:12" ht="20.100000000000001" customHeight="1" x14ac:dyDescent="0.25">
      <c r="A10" s="6" t="s">
        <v>14</v>
      </c>
      <c r="B10" s="10">
        <v>42710.732638888891</v>
      </c>
      <c r="C10" s="6">
        <v>918583</v>
      </c>
      <c r="D10" s="6">
        <v>23.114000000000001</v>
      </c>
      <c r="E10" s="6">
        <v>17.399999999999999</v>
      </c>
      <c r="F10" s="10">
        <v>42711.71875</v>
      </c>
      <c r="G10" s="6">
        <v>920949</v>
      </c>
      <c r="H10" s="6">
        <v>47.033999999999999</v>
      </c>
      <c r="I10" s="6">
        <v>18</v>
      </c>
      <c r="J10" s="11" t="s">
        <v>55</v>
      </c>
      <c r="K10" s="1" t="str">
        <f t="shared" ref="K10:K29" si="0">IF(H10&lt;E10,"!!!"," ")</f>
        <v xml:space="preserve"> </v>
      </c>
      <c r="L10" s="12" t="str">
        <f t="shared" ref="L10:L29" si="1">IF(G10&lt;C10,"!!!"," ")</f>
        <v xml:space="preserve"> </v>
      </c>
    </row>
    <row r="11" spans="1:12" ht="20.100000000000001" customHeight="1" x14ac:dyDescent="0.25">
      <c r="A11" s="6" t="s">
        <v>18</v>
      </c>
      <c r="B11" s="10">
        <v>42711.729166666664</v>
      </c>
      <c r="C11" s="6">
        <v>920975</v>
      </c>
      <c r="D11" s="6">
        <v>47.033999999999999</v>
      </c>
      <c r="E11" s="6">
        <v>17.2</v>
      </c>
      <c r="F11" s="10">
        <v>42712.71875</v>
      </c>
      <c r="G11" s="6">
        <v>923345</v>
      </c>
      <c r="H11" s="6">
        <v>69.427000000000007</v>
      </c>
      <c r="I11" s="6">
        <v>16.5</v>
      </c>
      <c r="J11" s="6"/>
      <c r="K11" s="1" t="str">
        <f t="shared" si="0"/>
        <v xml:space="preserve"> </v>
      </c>
      <c r="L11" s="12" t="str">
        <f t="shared" si="1"/>
        <v xml:space="preserve"> </v>
      </c>
    </row>
    <row r="12" spans="1:12" ht="20.100000000000001" customHeight="1" x14ac:dyDescent="0.25">
      <c r="A12" s="6" t="s">
        <v>50</v>
      </c>
      <c r="B12" s="10">
        <v>42712.732638888891</v>
      </c>
      <c r="C12" s="6">
        <v>923382</v>
      </c>
      <c r="D12" s="6">
        <v>69.444999999999993</v>
      </c>
      <c r="E12" s="6">
        <v>17.5</v>
      </c>
      <c r="F12" s="10">
        <v>42713.756944444445</v>
      </c>
      <c r="G12" s="6">
        <v>925839</v>
      </c>
      <c r="H12" s="6">
        <v>93.644999999999996</v>
      </c>
      <c r="I12" s="6">
        <v>17.5</v>
      </c>
      <c r="J12" s="6"/>
      <c r="K12" s="1" t="str">
        <f t="shared" si="0"/>
        <v xml:space="preserve"> </v>
      </c>
      <c r="L12" s="12" t="str">
        <f t="shared" si="1"/>
        <v xml:space="preserve"> </v>
      </c>
    </row>
    <row r="13" spans="1:12" ht="20.100000000000001" customHeight="1" x14ac:dyDescent="0.25">
      <c r="A13" s="6" t="s">
        <v>58</v>
      </c>
      <c r="B13" s="10">
        <v>42713.763888888891</v>
      </c>
      <c r="C13" s="6">
        <v>925852</v>
      </c>
      <c r="D13" s="6">
        <v>93.644999999999996</v>
      </c>
      <c r="E13" s="6">
        <v>17</v>
      </c>
      <c r="F13" s="10">
        <v>42714.673611111109</v>
      </c>
      <c r="G13" s="6">
        <v>928036</v>
      </c>
      <c r="H13" s="6">
        <v>114.36199999999999</v>
      </c>
      <c r="I13" s="6">
        <v>16.899999999999999</v>
      </c>
      <c r="J13" s="6"/>
      <c r="K13" s="1" t="str">
        <f t="shared" si="0"/>
        <v xml:space="preserve"> </v>
      </c>
      <c r="L13" s="12" t="str">
        <f t="shared" si="1"/>
        <v xml:space="preserve"> </v>
      </c>
    </row>
    <row r="14" spans="1:12" ht="20.100000000000001" customHeight="1" x14ac:dyDescent="0.25">
      <c r="A14" s="6" t="s">
        <v>63</v>
      </c>
      <c r="B14" s="10">
        <v>42714.681944444441</v>
      </c>
      <c r="C14" s="6">
        <v>928058</v>
      </c>
      <c r="D14" s="6">
        <v>114.36199999999999</v>
      </c>
      <c r="E14" s="6">
        <v>17.5</v>
      </c>
      <c r="F14" s="13">
        <v>42715.759722222225</v>
      </c>
      <c r="G14" s="6">
        <v>930474</v>
      </c>
      <c r="H14" s="6">
        <v>137.74100000000001</v>
      </c>
      <c r="I14" s="6">
        <v>17.3</v>
      </c>
      <c r="J14" s="6"/>
      <c r="K14" s="1" t="str">
        <f t="shared" si="0"/>
        <v xml:space="preserve"> </v>
      </c>
      <c r="L14" s="12" t="str">
        <f t="shared" si="1"/>
        <v xml:space="preserve"> </v>
      </c>
    </row>
    <row r="15" spans="1:12" ht="20.100000000000001" customHeight="1" x14ac:dyDescent="0.25">
      <c r="A15" s="6" t="s">
        <v>64</v>
      </c>
      <c r="B15" s="10">
        <v>42715.770138888889</v>
      </c>
      <c r="C15" s="6">
        <v>930500</v>
      </c>
      <c r="D15" s="6">
        <v>137.74100000000001</v>
      </c>
      <c r="E15" s="6">
        <v>17</v>
      </c>
      <c r="F15" s="10">
        <v>42716.784722222219</v>
      </c>
      <c r="G15" s="6">
        <v>932917</v>
      </c>
      <c r="H15" s="6">
        <v>160.357</v>
      </c>
      <c r="I15" s="6">
        <v>17</v>
      </c>
      <c r="J15" s="6" t="s">
        <v>73</v>
      </c>
      <c r="K15" s="1" t="str">
        <f t="shared" si="0"/>
        <v xml:space="preserve"> </v>
      </c>
      <c r="L15" s="12" t="str">
        <f t="shared" si="1"/>
        <v xml:space="preserve"> </v>
      </c>
    </row>
    <row r="16" spans="1:12" ht="20.100000000000001" customHeight="1" x14ac:dyDescent="0.25">
      <c r="A16" s="6" t="s">
        <v>65</v>
      </c>
      <c r="B16" s="10">
        <v>42716.791666666664</v>
      </c>
      <c r="C16" s="6">
        <v>932940</v>
      </c>
      <c r="D16" s="6">
        <v>160.36000000000001</v>
      </c>
      <c r="E16" s="6">
        <v>17.5</v>
      </c>
      <c r="F16" s="10">
        <v>42717.817361111112</v>
      </c>
      <c r="G16" s="6">
        <v>935396</v>
      </c>
      <c r="H16" s="6">
        <v>183.72900000000001</v>
      </c>
      <c r="I16" s="6">
        <v>17</v>
      </c>
      <c r="J16" s="6" t="s">
        <v>74</v>
      </c>
      <c r="K16" s="1" t="str">
        <f t="shared" si="0"/>
        <v xml:space="preserve"> </v>
      </c>
      <c r="L16" s="12" t="str">
        <f t="shared" si="1"/>
        <v xml:space="preserve"> </v>
      </c>
    </row>
    <row r="17" spans="1:12" ht="20.100000000000001" customHeight="1" x14ac:dyDescent="0.25">
      <c r="A17" s="6" t="s">
        <v>66</v>
      </c>
      <c r="B17" s="10">
        <v>42720.677083333336</v>
      </c>
      <c r="C17" s="6">
        <v>935458</v>
      </c>
      <c r="D17" s="6">
        <v>183.73</v>
      </c>
      <c r="E17" s="6">
        <v>17</v>
      </c>
      <c r="F17" s="10">
        <v>42721.706250000003</v>
      </c>
      <c r="G17" s="6">
        <v>937926</v>
      </c>
      <c r="H17" s="6">
        <v>206.68100000000001</v>
      </c>
      <c r="I17" s="6">
        <v>16.5</v>
      </c>
      <c r="J17" s="6"/>
      <c r="K17" s="1" t="str">
        <f t="shared" si="0"/>
        <v xml:space="preserve"> </v>
      </c>
      <c r="L17" s="12" t="str">
        <f t="shared" si="1"/>
        <v xml:space="preserve"> </v>
      </c>
    </row>
    <row r="18" spans="1:12" ht="20.100000000000001" customHeight="1" x14ac:dyDescent="0.25">
      <c r="A18" s="6" t="s">
        <v>78</v>
      </c>
      <c r="B18" s="10">
        <v>42721.717361111114</v>
      </c>
      <c r="C18" s="6">
        <v>937952</v>
      </c>
      <c r="D18" s="6">
        <v>206.68100000000001</v>
      </c>
      <c r="E18" s="6">
        <v>17</v>
      </c>
      <c r="F18" s="10">
        <v>42723.430555555555</v>
      </c>
      <c r="G18" s="6">
        <v>942070</v>
      </c>
      <c r="H18" s="6">
        <v>243.72499999999999</v>
      </c>
      <c r="I18" s="6">
        <v>15.6</v>
      </c>
      <c r="J18" s="6"/>
      <c r="K18" s="1" t="str">
        <f t="shared" si="0"/>
        <v xml:space="preserve"> </v>
      </c>
      <c r="L18" s="12" t="str">
        <f t="shared" si="1"/>
        <v xml:space="preserve"> </v>
      </c>
    </row>
    <row r="19" spans="1:12" ht="20.100000000000001" customHeight="1" x14ac:dyDescent="0.25">
      <c r="A19" s="6" t="s">
        <v>83</v>
      </c>
      <c r="B19" s="10">
        <v>42723.451388888891</v>
      </c>
      <c r="C19" s="6">
        <v>942121</v>
      </c>
      <c r="D19" s="6">
        <v>243.72499999999999</v>
      </c>
      <c r="E19" s="6">
        <v>17</v>
      </c>
      <c r="F19" s="10">
        <v>42724.678472222222</v>
      </c>
      <c r="G19" s="6">
        <v>945060</v>
      </c>
      <c r="H19" s="6">
        <v>272.13900000000001</v>
      </c>
      <c r="I19" s="6">
        <v>17.2</v>
      </c>
      <c r="J19" s="6"/>
      <c r="K19" s="1" t="str">
        <f t="shared" si="0"/>
        <v xml:space="preserve"> </v>
      </c>
      <c r="L19" s="12" t="str">
        <f t="shared" si="1"/>
        <v xml:space="preserve"> </v>
      </c>
    </row>
    <row r="20" spans="1:12" ht="20.100000000000001" customHeight="1" x14ac:dyDescent="0.25">
      <c r="A20" s="6" t="s">
        <v>84</v>
      </c>
      <c r="B20" s="10">
        <v>42724.686111111114</v>
      </c>
      <c r="C20" s="6">
        <v>945078</v>
      </c>
      <c r="D20" s="6">
        <v>272.13900000000001</v>
      </c>
      <c r="E20" s="6">
        <v>17</v>
      </c>
      <c r="F20" s="10">
        <v>42726.515277777777</v>
      </c>
      <c r="G20" s="6">
        <v>949060</v>
      </c>
      <c r="H20" s="6">
        <v>308.86</v>
      </c>
      <c r="I20" s="6">
        <v>11.4</v>
      </c>
      <c r="J20" s="6" t="s">
        <v>87</v>
      </c>
      <c r="K20" s="1" t="str">
        <f>IF(H20&lt;E20,"!!!"," ")</f>
        <v xml:space="preserve"> </v>
      </c>
      <c r="L20" s="12" t="str">
        <f t="shared" si="1"/>
        <v xml:space="preserve"> </v>
      </c>
    </row>
    <row r="21" spans="1:12" ht="20.100000000000001" customHeight="1" x14ac:dyDescent="0.2">
      <c r="A21" s="6" t="s">
        <v>85</v>
      </c>
      <c r="B21" s="6" t="s">
        <v>90</v>
      </c>
      <c r="C21" s="6"/>
      <c r="D21" s="6"/>
      <c r="E21" s="6"/>
      <c r="F21" s="6"/>
      <c r="G21" s="6"/>
      <c r="H21" s="6"/>
      <c r="I21" s="6"/>
      <c r="J21" s="6"/>
      <c r="K21" s="1" t="str">
        <f t="shared" si="0"/>
        <v xml:space="preserve"> </v>
      </c>
      <c r="L21" s="12" t="str">
        <f t="shared" si="1"/>
        <v xml:space="preserve"> </v>
      </c>
    </row>
    <row r="22" spans="1:12" ht="20.100000000000001" customHeight="1" x14ac:dyDescent="0.2">
      <c r="A22" s="6" t="s">
        <v>86</v>
      </c>
      <c r="B22" s="6" t="s">
        <v>90</v>
      </c>
      <c r="C22" s="6"/>
      <c r="D22" s="6"/>
      <c r="E22" s="6"/>
      <c r="F22" s="6"/>
      <c r="G22" s="6"/>
      <c r="H22" s="6"/>
      <c r="I22" s="6"/>
      <c r="J22" s="6"/>
      <c r="K22" s="1" t="str">
        <f t="shared" si="0"/>
        <v xml:space="preserve"> </v>
      </c>
      <c r="L22" s="12" t="str">
        <f t="shared" si="1"/>
        <v xml:space="preserve"> </v>
      </c>
    </row>
    <row r="23" spans="1:12" ht="20.100000000000001" customHeight="1" x14ac:dyDescent="0.25">
      <c r="A23" s="6" t="s">
        <v>92</v>
      </c>
      <c r="B23" s="10">
        <v>42726.702777777777</v>
      </c>
      <c r="C23" s="6">
        <v>949510</v>
      </c>
      <c r="D23" s="6">
        <v>309.07100000000003</v>
      </c>
      <c r="E23" s="6">
        <v>17</v>
      </c>
      <c r="F23" s="10">
        <v>42728.634722222225</v>
      </c>
      <c r="G23" s="6">
        <v>954082</v>
      </c>
      <c r="H23" s="6">
        <v>352.98099999999999</v>
      </c>
      <c r="I23" s="6">
        <v>17</v>
      </c>
      <c r="J23" s="6" t="s">
        <v>93</v>
      </c>
      <c r="K23" s="1" t="str">
        <f t="shared" si="0"/>
        <v xml:space="preserve"> </v>
      </c>
      <c r="L23" s="12" t="str">
        <f t="shared" si="1"/>
        <v xml:space="preserve"> </v>
      </c>
    </row>
    <row r="24" spans="1:12" ht="20.100000000000001" customHeight="1" x14ac:dyDescent="0.25">
      <c r="A24" s="6" t="s">
        <v>94</v>
      </c>
      <c r="B24" s="10">
        <v>42728.65</v>
      </c>
      <c r="C24" s="6">
        <v>954119</v>
      </c>
      <c r="D24" s="6">
        <v>352.98099999999999</v>
      </c>
      <c r="E24" s="6">
        <v>17</v>
      </c>
      <c r="F24" s="10">
        <v>42730.707638888889</v>
      </c>
      <c r="G24" s="6">
        <v>959063</v>
      </c>
      <c r="H24" s="6">
        <v>499.56900000000002</v>
      </c>
      <c r="I24" s="6">
        <v>17</v>
      </c>
      <c r="J24" s="6"/>
      <c r="K24" s="1" t="str">
        <f t="shared" si="0"/>
        <v xml:space="preserve"> </v>
      </c>
      <c r="L24" s="12" t="str">
        <f t="shared" si="1"/>
        <v xml:space="preserve"> </v>
      </c>
    </row>
    <row r="25" spans="1:12" ht="20.100000000000001" customHeight="1" x14ac:dyDescent="0.25">
      <c r="A25" s="6" t="s">
        <v>101</v>
      </c>
      <c r="B25" s="10">
        <v>42730.719444444447</v>
      </c>
      <c r="C25" s="6">
        <v>959063</v>
      </c>
      <c r="D25" s="6">
        <v>400596</v>
      </c>
      <c r="E25" s="6">
        <v>17.100000000000001</v>
      </c>
      <c r="F25" s="10">
        <v>42733.612500000003</v>
      </c>
      <c r="G25" s="6">
        <v>966001</v>
      </c>
      <c r="H25" s="6">
        <v>466.69299999999998</v>
      </c>
      <c r="I25" s="6">
        <v>16.899999999999999</v>
      </c>
      <c r="J25" s="6"/>
      <c r="K25" s="1" t="str">
        <f t="shared" si="0"/>
        <v xml:space="preserve"> </v>
      </c>
      <c r="L25" s="12" t="str">
        <f t="shared" si="1"/>
        <v xml:space="preserve"> </v>
      </c>
    </row>
    <row r="26" spans="1:12" ht="20.100000000000001" customHeight="1" x14ac:dyDescent="0.25">
      <c r="A26" s="6" t="s">
        <v>102</v>
      </c>
      <c r="B26" s="10">
        <v>42733.623611111114</v>
      </c>
      <c r="C26" s="6">
        <v>966001</v>
      </c>
      <c r="D26" s="6">
        <v>466.69299999999998</v>
      </c>
      <c r="E26" s="6">
        <v>17</v>
      </c>
      <c r="F26" s="10">
        <v>42736.716666666667</v>
      </c>
      <c r="G26" s="6">
        <v>973034</v>
      </c>
      <c r="H26" s="6">
        <v>528.85</v>
      </c>
      <c r="I26" s="6">
        <v>15</v>
      </c>
      <c r="J26" s="6"/>
      <c r="K26" s="1" t="str">
        <f t="shared" si="0"/>
        <v xml:space="preserve"> </v>
      </c>
      <c r="L26" s="12" t="str">
        <f t="shared" si="1"/>
        <v xml:space="preserve"> </v>
      </c>
    </row>
    <row r="27" spans="1:12" ht="20.100000000000001" customHeight="1" x14ac:dyDescent="0.25">
      <c r="A27" s="6" t="s">
        <v>103</v>
      </c>
      <c r="B27" s="10">
        <v>42736.729166666664</v>
      </c>
      <c r="C27" s="6">
        <v>973.03399999999999</v>
      </c>
      <c r="D27" s="6">
        <v>528.85</v>
      </c>
      <c r="E27" s="6">
        <v>17.2</v>
      </c>
      <c r="F27" s="10">
        <v>42740.602083333331</v>
      </c>
      <c r="G27" s="6">
        <v>981708</v>
      </c>
      <c r="H27" s="6">
        <v>612.49699999999996</v>
      </c>
      <c r="I27" s="6">
        <v>17</v>
      </c>
      <c r="J27" s="6"/>
      <c r="K27" s="1" t="str">
        <f t="shared" si="0"/>
        <v xml:space="preserve"> </v>
      </c>
      <c r="L27" s="12" t="str">
        <f t="shared" si="1"/>
        <v xml:space="preserve"> </v>
      </c>
    </row>
    <row r="28" spans="1:12" ht="20.100000000000001" customHeight="1" x14ac:dyDescent="0.25">
      <c r="A28" s="6" t="s">
        <v>104</v>
      </c>
      <c r="B28" s="10">
        <v>42740.615972222222</v>
      </c>
      <c r="C28" s="6">
        <v>981708</v>
      </c>
      <c r="D28" s="6">
        <v>612.49699999999996</v>
      </c>
      <c r="E28" s="6">
        <v>17.3</v>
      </c>
      <c r="F28" s="10">
        <v>42745.461805555555</v>
      </c>
      <c r="G28" s="6">
        <v>993343</v>
      </c>
      <c r="H28" s="6">
        <v>724.19200000000001</v>
      </c>
      <c r="I28" s="6">
        <v>17.100000000000001</v>
      </c>
      <c r="J28" s="6"/>
      <c r="K28" s="1" t="str">
        <f t="shared" si="0"/>
        <v xml:space="preserve"> </v>
      </c>
      <c r="L28" s="12" t="str">
        <f t="shared" si="1"/>
        <v xml:space="preserve"> </v>
      </c>
    </row>
    <row r="29" spans="1:12" ht="20.100000000000001" customHeight="1" x14ac:dyDescent="0.25">
      <c r="A29" s="6" t="s">
        <v>105</v>
      </c>
      <c r="B29" s="10">
        <v>42745.473611111112</v>
      </c>
      <c r="C29" s="6">
        <v>993369</v>
      </c>
      <c r="D29" s="6">
        <v>724.19200000000001</v>
      </c>
      <c r="E29" s="6">
        <v>17</v>
      </c>
      <c r="F29" s="10">
        <v>42747.481944444444</v>
      </c>
      <c r="G29" s="6">
        <v>998189</v>
      </c>
      <c r="H29" s="6">
        <v>770.04100000000005</v>
      </c>
      <c r="I29" s="6">
        <v>17.2</v>
      </c>
      <c r="J29" s="6"/>
      <c r="K29" s="1" t="str">
        <f t="shared" si="0"/>
        <v xml:space="preserve"> </v>
      </c>
      <c r="L29" s="12" t="str">
        <f t="shared" si="1"/>
        <v xml:space="preserve"> </v>
      </c>
    </row>
    <row r="30" spans="1:12" ht="20.100000000000001" customHeight="1" x14ac:dyDescent="0.25">
      <c r="A30" s="6" t="s">
        <v>113</v>
      </c>
      <c r="B30" s="10">
        <v>42747.491666666669</v>
      </c>
      <c r="C30" s="6">
        <v>998212</v>
      </c>
      <c r="D30" s="6">
        <v>770.04300000000001</v>
      </c>
      <c r="E30" s="6">
        <v>17.2</v>
      </c>
      <c r="F30" s="10">
        <v>42750.643055555556</v>
      </c>
      <c r="G30" s="6">
        <v>1005773</v>
      </c>
      <c r="H30" s="6">
        <v>840.85400000000004</v>
      </c>
      <c r="I30" s="6">
        <v>16.5</v>
      </c>
      <c r="J30" s="6"/>
      <c r="K30" s="1" t="str">
        <f t="shared" ref="K30:K39" si="2">IF(H30&lt;E30,"!!!"," ")</f>
        <v xml:space="preserve"> </v>
      </c>
      <c r="L30" s="12" t="str">
        <f t="shared" ref="L30:L39" si="3">IF(G30&lt;C30,"!!!"," ")</f>
        <v xml:space="preserve"> </v>
      </c>
    </row>
    <row r="31" spans="1:12" ht="20.100000000000001" customHeight="1" x14ac:dyDescent="0.25">
      <c r="A31" s="6" t="s">
        <v>114</v>
      </c>
      <c r="B31" s="10">
        <v>42750.65</v>
      </c>
      <c r="C31" s="6">
        <v>1005791</v>
      </c>
      <c r="D31" s="6">
        <v>840.85400000000004</v>
      </c>
      <c r="E31" s="6">
        <v>17</v>
      </c>
      <c r="F31" s="10">
        <v>42751.708333333336</v>
      </c>
      <c r="G31" s="6">
        <v>1008331</v>
      </c>
      <c r="H31" s="6">
        <v>863.33500000000004</v>
      </c>
      <c r="I31" s="6">
        <v>15.6</v>
      </c>
      <c r="J31" s="6"/>
      <c r="K31" s="1" t="str">
        <f t="shared" si="2"/>
        <v xml:space="preserve"> </v>
      </c>
      <c r="L31" s="12" t="str">
        <f t="shared" si="3"/>
        <v xml:space="preserve"> </v>
      </c>
    </row>
    <row r="32" spans="1:12" ht="20.100000000000001" customHeight="1" x14ac:dyDescent="0.25">
      <c r="A32" s="6" t="s">
        <v>115</v>
      </c>
      <c r="B32" s="10">
        <v>42751.717361111114</v>
      </c>
      <c r="C32" s="6">
        <v>1008351</v>
      </c>
      <c r="D32" s="6">
        <v>863.33500000000004</v>
      </c>
      <c r="E32" s="6">
        <v>17</v>
      </c>
      <c r="F32" s="10">
        <v>42754.520138888889</v>
      </c>
      <c r="G32" s="6">
        <v>1014989</v>
      </c>
      <c r="H32" s="6">
        <v>925.66600000000005</v>
      </c>
      <c r="I32" s="6">
        <v>17</v>
      </c>
      <c r="J32" s="6" t="s">
        <v>120</v>
      </c>
      <c r="K32" s="1" t="str">
        <f t="shared" si="2"/>
        <v xml:space="preserve"> </v>
      </c>
      <c r="L32" s="12" t="str">
        <f t="shared" si="3"/>
        <v xml:space="preserve"> </v>
      </c>
    </row>
    <row r="33" spans="1:12" ht="20.100000000000001" customHeight="1" x14ac:dyDescent="0.25">
      <c r="A33" s="6" t="s">
        <v>116</v>
      </c>
      <c r="B33" s="10">
        <v>42754.525000000001</v>
      </c>
      <c r="C33" s="6">
        <v>1015002</v>
      </c>
      <c r="D33" s="6">
        <v>925.66600000000005</v>
      </c>
      <c r="E33" s="6">
        <v>17</v>
      </c>
      <c r="F33" s="10">
        <v>42757.31527777778</v>
      </c>
      <c r="G33" s="6">
        <v>1021694</v>
      </c>
      <c r="H33" s="6">
        <v>988.197</v>
      </c>
      <c r="I33" s="6">
        <v>17.100000000000001</v>
      </c>
      <c r="J33" s="6"/>
      <c r="K33" s="1" t="str">
        <f t="shared" si="2"/>
        <v xml:space="preserve"> </v>
      </c>
      <c r="L33" s="12" t="str">
        <f t="shared" si="3"/>
        <v xml:space="preserve"> </v>
      </c>
    </row>
    <row r="34" spans="1:12" ht="20.100000000000001" customHeight="1" x14ac:dyDescent="0.25">
      <c r="A34" s="6" t="s">
        <v>117</v>
      </c>
      <c r="B34" s="10">
        <v>42757.323611111111</v>
      </c>
      <c r="C34" s="6">
        <v>1021715</v>
      </c>
      <c r="D34" s="6">
        <v>988.197</v>
      </c>
      <c r="E34" s="6">
        <v>17</v>
      </c>
      <c r="F34" s="10">
        <v>42760.470138888886</v>
      </c>
      <c r="G34" s="6">
        <v>1029266</v>
      </c>
      <c r="H34" s="6">
        <v>1058.549</v>
      </c>
      <c r="I34" s="6">
        <v>16.8</v>
      </c>
      <c r="J34" s="6"/>
      <c r="K34" s="1" t="str">
        <f t="shared" si="2"/>
        <v xml:space="preserve"> </v>
      </c>
      <c r="L34" s="12" t="str">
        <f t="shared" si="3"/>
        <v xml:space="preserve"> </v>
      </c>
    </row>
    <row r="35" spans="1:12" ht="20.100000000000001" customHeight="1" x14ac:dyDescent="0.25">
      <c r="A35" s="6" t="s">
        <v>118</v>
      </c>
      <c r="B35" s="10">
        <v>42760.478472222225</v>
      </c>
      <c r="C35" s="6">
        <v>1029286</v>
      </c>
      <c r="D35" s="6">
        <v>1058.5530000000001</v>
      </c>
      <c r="E35" s="6">
        <v>17</v>
      </c>
      <c r="F35" s="10">
        <v>42762.589583333334</v>
      </c>
      <c r="G35" s="6">
        <v>1034350</v>
      </c>
      <c r="H35" s="6">
        <v>1105.759</v>
      </c>
      <c r="I35" s="6">
        <v>17</v>
      </c>
      <c r="J35" s="6"/>
      <c r="K35" s="1" t="str">
        <f t="shared" si="2"/>
        <v xml:space="preserve"> </v>
      </c>
      <c r="L35" s="12" t="str">
        <f t="shared" si="3"/>
        <v xml:space="preserve"> </v>
      </c>
    </row>
    <row r="36" spans="1:12" ht="20.100000000000001" customHeight="1" x14ac:dyDescent="0.25">
      <c r="A36" s="6" t="s">
        <v>128</v>
      </c>
      <c r="B36" s="10">
        <v>42762.604166666664</v>
      </c>
      <c r="C36" s="6">
        <v>1034385</v>
      </c>
      <c r="D36" s="6">
        <v>1105.759</v>
      </c>
      <c r="E36" s="6">
        <v>17</v>
      </c>
      <c r="F36" s="10">
        <v>42765.384027777778</v>
      </c>
      <c r="G36" s="6">
        <v>1041057</v>
      </c>
      <c r="H36" s="6">
        <v>1167.3340000000001</v>
      </c>
      <c r="I36" s="6">
        <v>16.3</v>
      </c>
      <c r="J36" s="6"/>
      <c r="K36" s="1" t="str">
        <f t="shared" si="2"/>
        <v xml:space="preserve"> </v>
      </c>
      <c r="L36" s="12" t="str">
        <f t="shared" si="3"/>
        <v xml:space="preserve"> </v>
      </c>
    </row>
    <row r="37" spans="1:12" ht="20.100000000000001" customHeight="1" x14ac:dyDescent="0.25">
      <c r="A37" s="6" t="s">
        <v>129</v>
      </c>
      <c r="B37" s="10">
        <v>42765.396527777775</v>
      </c>
      <c r="C37" s="6">
        <v>1041087</v>
      </c>
      <c r="D37" s="6">
        <v>1167.3340000000001</v>
      </c>
      <c r="E37" s="6">
        <v>17</v>
      </c>
      <c r="F37" s="10">
        <v>42766.490277777775</v>
      </c>
      <c r="G37" s="6">
        <v>1043708</v>
      </c>
      <c r="H37" s="6">
        <v>1192.3820000000001</v>
      </c>
      <c r="I37" s="6">
        <v>16.899999999999999</v>
      </c>
      <c r="J37" s="6" t="s">
        <v>136</v>
      </c>
      <c r="K37" s="1" t="str">
        <f t="shared" si="2"/>
        <v xml:space="preserve"> </v>
      </c>
      <c r="L37" s="12" t="str">
        <f t="shared" si="3"/>
        <v xml:space="preserve"> </v>
      </c>
    </row>
    <row r="38" spans="1:12" ht="20.100000000000001" customHeight="1" x14ac:dyDescent="0.25">
      <c r="A38" s="6" t="s">
        <v>130</v>
      </c>
      <c r="B38" s="10" t="s">
        <v>138</v>
      </c>
      <c r="C38" s="6"/>
      <c r="D38" s="6"/>
      <c r="E38" s="6"/>
      <c r="F38" s="6"/>
      <c r="G38" s="6"/>
      <c r="H38" s="6"/>
      <c r="I38" s="6"/>
      <c r="J38" s="6"/>
      <c r="K38" s="1" t="str">
        <f t="shared" si="2"/>
        <v xml:space="preserve"> </v>
      </c>
      <c r="L38" s="12" t="str">
        <f t="shared" si="3"/>
        <v xml:space="preserve"> </v>
      </c>
    </row>
    <row r="39" spans="1:12" ht="20.100000000000001" customHeight="1" x14ac:dyDescent="0.25">
      <c r="A39" s="6" t="s">
        <v>131</v>
      </c>
      <c r="B39" s="10">
        <v>42767.71875</v>
      </c>
      <c r="C39" s="6">
        <v>1043809</v>
      </c>
      <c r="D39" s="6">
        <v>1192.5029999999999</v>
      </c>
      <c r="E39" s="6">
        <v>17</v>
      </c>
      <c r="F39" s="13">
        <v>42769.591666666667</v>
      </c>
      <c r="G39" s="6">
        <v>1048301</v>
      </c>
      <c r="H39" s="6">
        <v>1234.549</v>
      </c>
      <c r="I39" s="6">
        <v>16.7</v>
      </c>
      <c r="J39" s="6"/>
      <c r="K39" s="1" t="str">
        <f t="shared" si="2"/>
        <v xml:space="preserve"> </v>
      </c>
      <c r="L39" s="12" t="str">
        <f t="shared" si="3"/>
        <v xml:space="preserve"> </v>
      </c>
    </row>
    <row r="40" spans="1:12" ht="20.100000000000001" customHeight="1" x14ac:dyDescent="0.2">
      <c r="A40" s="6" t="s">
        <v>132</v>
      </c>
      <c r="B40" s="13">
        <v>42769.613888888889</v>
      </c>
      <c r="C40" s="6">
        <v>1048353</v>
      </c>
      <c r="D40" s="6">
        <v>1234.549</v>
      </c>
      <c r="E40" s="6">
        <v>17</v>
      </c>
      <c r="F40" s="13">
        <v>42771.453472222223</v>
      </c>
      <c r="G40" s="6">
        <v>1052768</v>
      </c>
      <c r="H40" s="6">
        <v>1275.431</v>
      </c>
      <c r="I40" s="6">
        <v>16.899999999999999</v>
      </c>
      <c r="J40" s="6"/>
      <c r="K40" s="1" t="str">
        <f t="shared" ref="K40:K41" si="4">IF(H40&lt;E40,"!!!"," ")</f>
        <v xml:space="preserve"> </v>
      </c>
      <c r="L40" s="12" t="str">
        <f t="shared" ref="L40:L41" si="5">IF(G40&lt;C40,"!!!"," ")</f>
        <v xml:space="preserve"> </v>
      </c>
    </row>
    <row r="41" spans="1:12" ht="20.100000000000001" customHeight="1" x14ac:dyDescent="0.2">
      <c r="A41" s="6" t="s">
        <v>133</v>
      </c>
      <c r="B41" s="13">
        <v>42771.461111111108</v>
      </c>
      <c r="C41" s="6">
        <v>1052787</v>
      </c>
      <c r="D41" s="6">
        <v>1275.431</v>
      </c>
      <c r="E41" s="6">
        <v>17</v>
      </c>
      <c r="F41" s="13">
        <v>42773.622916666667</v>
      </c>
      <c r="G41" s="6">
        <v>1057734</v>
      </c>
      <c r="H41" s="6">
        <v>1322.039</v>
      </c>
      <c r="I41" s="6">
        <v>17</v>
      </c>
      <c r="J41" s="6" t="s">
        <v>153</v>
      </c>
      <c r="K41" s="1" t="str">
        <f t="shared" si="4"/>
        <v xml:space="preserve"> </v>
      </c>
      <c r="L41" s="12" t="str">
        <f t="shared" si="5"/>
        <v xml:space="preserve"> </v>
      </c>
    </row>
    <row r="42" spans="1:12" ht="20.100000000000001" customHeight="1" x14ac:dyDescent="0.2">
      <c r="A42" s="6" t="s">
        <v>154</v>
      </c>
      <c r="B42" s="13">
        <v>42773.62777777778</v>
      </c>
      <c r="C42" s="6">
        <v>1057734</v>
      </c>
      <c r="D42" s="6">
        <v>1322.039</v>
      </c>
      <c r="E42" s="6">
        <v>17</v>
      </c>
      <c r="F42" s="13">
        <v>42775.598611111112</v>
      </c>
      <c r="G42" s="6">
        <v>1062479</v>
      </c>
      <c r="H42" s="6">
        <v>1366.5650000000001</v>
      </c>
      <c r="I42" s="6">
        <v>17.2</v>
      </c>
      <c r="J42" s="6"/>
      <c r="K42" s="1" t="str">
        <f t="shared" ref="K42:K52" si="6">IF(H42&lt;E42,"!!!"," ")</f>
        <v xml:space="preserve"> </v>
      </c>
      <c r="L42" s="12" t="str">
        <f t="shared" ref="L42:L52" si="7">IF(G42&lt;C42,"!!!"," ")</f>
        <v xml:space="preserve"> </v>
      </c>
    </row>
    <row r="43" spans="1:12" x14ac:dyDescent="0.2">
      <c r="A43" s="6" t="s">
        <v>155</v>
      </c>
      <c r="B43" s="13">
        <v>42775.609027777777</v>
      </c>
      <c r="C43" s="6">
        <v>1062503</v>
      </c>
      <c r="D43" s="6">
        <v>1366.5650000000001</v>
      </c>
      <c r="E43" s="6">
        <v>17</v>
      </c>
      <c r="F43" s="13">
        <v>42777.499305555553</v>
      </c>
      <c r="G43" s="6">
        <v>1067040</v>
      </c>
      <c r="H43" s="6">
        <v>1408.598</v>
      </c>
      <c r="I43" s="6">
        <v>17</v>
      </c>
      <c r="J43" s="6"/>
      <c r="K43" s="1" t="str">
        <f t="shared" si="6"/>
        <v xml:space="preserve"> </v>
      </c>
      <c r="L43" s="12" t="str">
        <f t="shared" si="7"/>
        <v xml:space="preserve"> </v>
      </c>
    </row>
    <row r="44" spans="1:12" x14ac:dyDescent="0.2">
      <c r="A44" s="6" t="s">
        <v>156</v>
      </c>
      <c r="B44" s="13">
        <v>42777.505555555559</v>
      </c>
      <c r="C44" s="6">
        <v>1067056</v>
      </c>
      <c r="D44" s="6">
        <v>1408.598</v>
      </c>
      <c r="E44" s="6">
        <v>17</v>
      </c>
      <c r="F44" s="13">
        <v>42779.372916666667</v>
      </c>
      <c r="G44" s="6">
        <v>1071537</v>
      </c>
      <c r="H44" s="6">
        <v>1449.877</v>
      </c>
      <c r="I44" s="6">
        <v>16.899999999999999</v>
      </c>
      <c r="J44" s="6"/>
      <c r="K44" s="1" t="str">
        <f t="shared" si="6"/>
        <v xml:space="preserve"> </v>
      </c>
      <c r="L44" s="12" t="str">
        <f t="shared" si="7"/>
        <v xml:space="preserve"> </v>
      </c>
    </row>
    <row r="45" spans="1:12" x14ac:dyDescent="0.2">
      <c r="A45" s="6" t="s">
        <v>157</v>
      </c>
      <c r="B45" s="13">
        <v>42779.384027777778</v>
      </c>
      <c r="C45" s="6">
        <v>1071564</v>
      </c>
      <c r="D45" s="6">
        <v>1449.877</v>
      </c>
      <c r="E45" s="6">
        <v>16.8</v>
      </c>
      <c r="F45" s="13">
        <v>42781.691666666666</v>
      </c>
      <c r="G45" s="6">
        <v>1077103</v>
      </c>
      <c r="H45" s="6">
        <v>1500.941</v>
      </c>
      <c r="I45" s="6">
        <v>17.2</v>
      </c>
      <c r="J45" s="6"/>
      <c r="K45" s="1" t="str">
        <f t="shared" si="6"/>
        <v xml:space="preserve"> </v>
      </c>
      <c r="L45" s="12" t="str">
        <f t="shared" si="7"/>
        <v xml:space="preserve"> </v>
      </c>
    </row>
    <row r="46" spans="1:12" x14ac:dyDescent="0.2">
      <c r="A46" s="6" t="s">
        <v>158</v>
      </c>
      <c r="B46" s="13">
        <v>42781.75</v>
      </c>
      <c r="C46" s="6">
        <v>1077242</v>
      </c>
      <c r="D46" s="6">
        <v>1500.9849999999999</v>
      </c>
      <c r="E46" s="6">
        <v>16.899999999999999</v>
      </c>
      <c r="F46" s="13">
        <v>42783.705555555556</v>
      </c>
      <c r="G46" s="6">
        <v>1081937</v>
      </c>
      <c r="H46" s="6">
        <v>1542.7729999999999</v>
      </c>
      <c r="I46" s="6">
        <v>16.600000000000001</v>
      </c>
      <c r="J46" s="6"/>
      <c r="K46" s="1" t="str">
        <f t="shared" si="6"/>
        <v xml:space="preserve"> </v>
      </c>
      <c r="L46" s="12" t="str">
        <f t="shared" si="7"/>
        <v xml:space="preserve"> </v>
      </c>
    </row>
    <row r="47" spans="1:12" x14ac:dyDescent="0.2">
      <c r="A47" s="6" t="s">
        <v>159</v>
      </c>
      <c r="B47" s="13">
        <v>42783.71597222222</v>
      </c>
      <c r="C47" s="6">
        <v>1081961</v>
      </c>
      <c r="D47" s="6">
        <v>1542.7729999999999</v>
      </c>
      <c r="E47" s="6">
        <v>17</v>
      </c>
      <c r="F47" s="13">
        <v>42785.710416666669</v>
      </c>
      <c r="G47" s="6">
        <v>1086848</v>
      </c>
      <c r="H47" s="6">
        <v>1587.2149999999999</v>
      </c>
      <c r="I47" s="6">
        <v>16.899999999999999</v>
      </c>
      <c r="J47" s="6" t="s">
        <v>177</v>
      </c>
      <c r="K47" s="1" t="str">
        <f t="shared" si="6"/>
        <v xml:space="preserve"> </v>
      </c>
      <c r="L47" s="12" t="str">
        <f t="shared" si="7"/>
        <v xml:space="preserve"> </v>
      </c>
    </row>
    <row r="48" spans="1:12" x14ac:dyDescent="0.2">
      <c r="A48" s="6" t="s">
        <v>160</v>
      </c>
      <c r="B48" s="13">
        <v>42785.71875</v>
      </c>
      <c r="C48" s="6">
        <v>1086868</v>
      </c>
      <c r="D48" s="6">
        <v>1587.2149999999999</v>
      </c>
      <c r="E48" s="6">
        <v>17</v>
      </c>
      <c r="F48" s="13">
        <v>42786.618055555555</v>
      </c>
      <c r="G48" s="6">
        <v>1089025</v>
      </c>
      <c r="H48" s="6">
        <v>1607.027</v>
      </c>
      <c r="I48" s="6">
        <v>17.100000000000001</v>
      </c>
      <c r="J48" s="6"/>
      <c r="K48" s="1" t="str">
        <f t="shared" si="6"/>
        <v xml:space="preserve"> </v>
      </c>
      <c r="L48" s="12" t="str">
        <f t="shared" si="7"/>
        <v xml:space="preserve"> </v>
      </c>
    </row>
    <row r="49" spans="1:12" x14ac:dyDescent="0.2">
      <c r="A49" s="6" t="s">
        <v>161</v>
      </c>
      <c r="B49" s="13">
        <v>42786.647916666669</v>
      </c>
      <c r="C49" s="6">
        <v>1089098</v>
      </c>
      <c r="D49" s="6">
        <v>1607.027</v>
      </c>
      <c r="E49" s="6">
        <v>17</v>
      </c>
      <c r="F49" s="13">
        <v>42787.663888888892</v>
      </c>
      <c r="G49" s="6">
        <v>1091538</v>
      </c>
      <c r="H49" s="6">
        <v>1627.2950000000001</v>
      </c>
      <c r="I49" s="6">
        <v>17</v>
      </c>
      <c r="J49" s="6" t="s">
        <v>179</v>
      </c>
      <c r="K49" s="1" t="str">
        <f t="shared" si="6"/>
        <v xml:space="preserve"> </v>
      </c>
      <c r="L49" s="12" t="str">
        <f t="shared" si="7"/>
        <v xml:space="preserve"> </v>
      </c>
    </row>
    <row r="50" spans="1:12" x14ac:dyDescent="0.2">
      <c r="A50" s="6" t="s">
        <v>162</v>
      </c>
      <c r="B50" s="13">
        <v>42787.670138888891</v>
      </c>
      <c r="C50" s="6">
        <v>1091538</v>
      </c>
      <c r="D50" s="6">
        <v>1627.2950000000001</v>
      </c>
      <c r="E50" s="6">
        <v>17</v>
      </c>
      <c r="F50" s="13">
        <v>42789.654861111114</v>
      </c>
      <c r="G50" s="6">
        <v>1096304</v>
      </c>
      <c r="H50" s="6">
        <v>1670.229</v>
      </c>
      <c r="I50" s="6">
        <v>16.600000000000001</v>
      </c>
      <c r="J50" s="6"/>
      <c r="K50" s="1" t="str">
        <f t="shared" si="6"/>
        <v xml:space="preserve"> </v>
      </c>
      <c r="L50" s="12" t="str">
        <f t="shared" si="7"/>
        <v xml:space="preserve"> </v>
      </c>
    </row>
    <row r="51" spans="1:12" x14ac:dyDescent="0.2">
      <c r="A51" s="6" t="s">
        <v>163</v>
      </c>
      <c r="B51" s="13">
        <v>42789.660416666666</v>
      </c>
      <c r="C51" s="6">
        <v>1096317</v>
      </c>
      <c r="D51" s="6">
        <v>1670.229</v>
      </c>
      <c r="E51" s="6">
        <v>17</v>
      </c>
      <c r="F51" s="13">
        <v>42791.76666666667</v>
      </c>
      <c r="G51" s="6">
        <v>1101372</v>
      </c>
      <c r="H51" s="6">
        <v>1716.327</v>
      </c>
      <c r="I51" s="6">
        <v>16.8</v>
      </c>
      <c r="J51" s="6"/>
      <c r="K51" s="1" t="str">
        <f t="shared" si="6"/>
        <v xml:space="preserve"> </v>
      </c>
      <c r="L51" s="12" t="str">
        <f t="shared" si="7"/>
        <v xml:space="preserve"> </v>
      </c>
    </row>
    <row r="52" spans="1:12" x14ac:dyDescent="0.2">
      <c r="A52" s="6" t="s">
        <v>164</v>
      </c>
      <c r="B52" s="13">
        <v>42791.771527777775</v>
      </c>
      <c r="C52" s="6">
        <v>1101385</v>
      </c>
      <c r="D52" s="6">
        <v>1716.327</v>
      </c>
      <c r="E52" s="6">
        <v>16.899999999999999</v>
      </c>
      <c r="F52" s="13">
        <v>42794.503472222219</v>
      </c>
      <c r="G52" s="6">
        <v>1107919</v>
      </c>
      <c r="H52" s="6">
        <v>1775.585</v>
      </c>
      <c r="I52" s="6">
        <v>16.7</v>
      </c>
      <c r="J52" s="6"/>
      <c r="K52" s="1" t="str">
        <f t="shared" si="6"/>
        <v xml:space="preserve"> </v>
      </c>
      <c r="L52" s="12" t="str">
        <f t="shared" si="7"/>
        <v xml:space="preserve"> </v>
      </c>
    </row>
    <row r="53" spans="1:12" x14ac:dyDescent="0.2">
      <c r="A53" s="6" t="s">
        <v>176</v>
      </c>
      <c r="B53" s="13">
        <v>42794.51458333333</v>
      </c>
      <c r="C53" s="6">
        <v>1107945</v>
      </c>
      <c r="D53" s="6">
        <v>1775.585</v>
      </c>
      <c r="E53" s="6">
        <v>16.7</v>
      </c>
      <c r="F53" s="13">
        <v>42795.725694444445</v>
      </c>
      <c r="G53" s="6">
        <v>1110852</v>
      </c>
      <c r="H53" s="6">
        <v>1801.8340000000001</v>
      </c>
      <c r="I53" s="6">
        <v>16.899999999999999</v>
      </c>
      <c r="J53" s="6"/>
      <c r="K53" s="1" t="str">
        <f t="shared" ref="K53:K54" si="8">IF(H53&lt;E53,"!!!"," ")</f>
        <v xml:space="preserve"> </v>
      </c>
      <c r="L53" s="12" t="str">
        <f t="shared" ref="L53:L54" si="9">IF(G53&lt;C53,"!!!"," ")</f>
        <v xml:space="preserve"> </v>
      </c>
    </row>
    <row r="54" spans="1:12" x14ac:dyDescent="0.2">
      <c r="A54" s="6" t="s">
        <v>181</v>
      </c>
      <c r="B54" s="13">
        <v>42795.736111111109</v>
      </c>
      <c r="C54" s="6">
        <v>1110877</v>
      </c>
      <c r="D54" s="6">
        <v>1801.8340000000001</v>
      </c>
      <c r="E54" s="6">
        <v>17</v>
      </c>
      <c r="F54" s="13">
        <v>42796.803472222222</v>
      </c>
      <c r="G54" s="6">
        <v>1113435</v>
      </c>
      <c r="H54" s="6">
        <v>1824.9490000000001</v>
      </c>
      <c r="I54" s="6">
        <v>17</v>
      </c>
      <c r="J54" s="6"/>
      <c r="K54" s="1" t="str">
        <f t="shared" si="8"/>
        <v xml:space="preserve"> </v>
      </c>
      <c r="L54" s="12" t="str">
        <f t="shared" si="9"/>
        <v xml:space="preserve"> </v>
      </c>
    </row>
    <row r="55" spans="1:12" x14ac:dyDescent="0.2">
      <c r="A55" s="6" t="s">
        <v>182</v>
      </c>
      <c r="B55" s="13">
        <v>42797.679861111108</v>
      </c>
      <c r="C55" s="6">
        <v>1113518</v>
      </c>
      <c r="D55" s="6">
        <v>1824.9490000000001</v>
      </c>
      <c r="E55" s="6">
        <v>16.8</v>
      </c>
      <c r="F55" s="13">
        <v>42800.377083333333</v>
      </c>
      <c r="G55" s="6">
        <v>1119992</v>
      </c>
      <c r="H55" s="6">
        <v>1882.6369999999999</v>
      </c>
      <c r="I55" s="6">
        <v>16.5</v>
      </c>
      <c r="J55" s="6"/>
      <c r="K55" s="1" t="str">
        <f t="shared" ref="K55:K63" si="10">IF(H55&lt;E55,"!!!"," ")</f>
        <v xml:space="preserve"> </v>
      </c>
      <c r="L55" s="12" t="str">
        <f t="shared" ref="L55:L63" si="11">IF(G55&lt;C55,"!!!"," ")</f>
        <v xml:space="preserve"> </v>
      </c>
    </row>
    <row r="56" spans="1:12" x14ac:dyDescent="0.2">
      <c r="A56" s="6" t="s">
        <v>183</v>
      </c>
      <c r="B56" s="13">
        <v>42800.384722222225</v>
      </c>
      <c r="C56" s="6">
        <v>1119992</v>
      </c>
      <c r="D56" s="6">
        <v>1882.367</v>
      </c>
      <c r="E56" s="6">
        <v>16.8</v>
      </c>
      <c r="F56" s="13">
        <v>42801.581944444442</v>
      </c>
      <c r="G56" s="6">
        <v>1122843</v>
      </c>
      <c r="H56" s="6">
        <v>1908.546</v>
      </c>
      <c r="I56" s="6">
        <v>16.7</v>
      </c>
      <c r="J56" s="6"/>
      <c r="K56" s="1" t="str">
        <f t="shared" si="10"/>
        <v xml:space="preserve"> </v>
      </c>
      <c r="L56" s="12" t="str">
        <f t="shared" si="11"/>
        <v xml:space="preserve"> </v>
      </c>
    </row>
    <row r="57" spans="1:12" x14ac:dyDescent="0.2">
      <c r="A57" s="6" t="s">
        <v>184</v>
      </c>
      <c r="B57" s="13">
        <v>42801.59097222222</v>
      </c>
      <c r="C57" s="6">
        <v>1122843</v>
      </c>
      <c r="D57" s="6">
        <v>1908.546</v>
      </c>
      <c r="E57" s="6">
        <v>16.7</v>
      </c>
      <c r="F57" s="13">
        <v>42803.786111111112</v>
      </c>
      <c r="G57" s="6">
        <v>1128110</v>
      </c>
      <c r="H57" s="6">
        <v>1956.6769999999999</v>
      </c>
      <c r="I57" s="6">
        <v>16.600000000000001</v>
      </c>
      <c r="J57" s="6"/>
      <c r="K57" s="1" t="str">
        <f t="shared" si="10"/>
        <v xml:space="preserve"> </v>
      </c>
      <c r="L57" s="12" t="str">
        <f t="shared" si="11"/>
        <v xml:space="preserve"> </v>
      </c>
    </row>
    <row r="58" spans="1:12" x14ac:dyDescent="0.2">
      <c r="A58" s="6" t="s">
        <v>185</v>
      </c>
      <c r="B58" s="13">
        <v>42803.791666666664</v>
      </c>
      <c r="C58" s="6">
        <v>1128110</v>
      </c>
      <c r="D58" s="6">
        <v>1956.6769999999999</v>
      </c>
      <c r="E58" s="6">
        <v>16.7</v>
      </c>
      <c r="F58" s="13">
        <v>42804.681250000001</v>
      </c>
      <c r="G58" s="6">
        <v>1130244</v>
      </c>
      <c r="H58" s="6">
        <v>1976.1659999999999</v>
      </c>
      <c r="I58" s="6">
        <v>16.7</v>
      </c>
      <c r="J58" s="6"/>
      <c r="K58" s="1" t="str">
        <f t="shared" si="10"/>
        <v xml:space="preserve"> </v>
      </c>
      <c r="L58" s="12" t="str">
        <f t="shared" si="11"/>
        <v xml:space="preserve"> </v>
      </c>
    </row>
    <row r="59" spans="1:12" x14ac:dyDescent="0.2">
      <c r="A59" s="6" t="s">
        <v>186</v>
      </c>
      <c r="B59" s="13">
        <v>42804.702777777777</v>
      </c>
      <c r="C59" s="6">
        <v>1130244</v>
      </c>
      <c r="D59" s="6">
        <v>1976.1659999999999</v>
      </c>
      <c r="E59" s="6">
        <v>16.7</v>
      </c>
      <c r="F59" s="13">
        <v>42806.50277777778</v>
      </c>
      <c r="G59" s="6">
        <v>1134563</v>
      </c>
      <c r="H59" s="6">
        <v>2015.6690000000001</v>
      </c>
      <c r="I59" s="6">
        <v>16.5</v>
      </c>
      <c r="J59" s="6"/>
      <c r="K59" s="1" t="str">
        <f t="shared" si="10"/>
        <v xml:space="preserve"> </v>
      </c>
      <c r="L59" s="12" t="str">
        <f t="shared" si="11"/>
        <v xml:space="preserve"> </v>
      </c>
    </row>
    <row r="60" spans="1:12" x14ac:dyDescent="0.2">
      <c r="A60" s="6" t="s">
        <v>187</v>
      </c>
      <c r="B60" s="13">
        <v>42806.509027777778</v>
      </c>
      <c r="C60" s="6">
        <v>1134563</v>
      </c>
      <c r="D60" s="6">
        <v>2015.6690000000001</v>
      </c>
      <c r="E60" s="6">
        <v>16.600000000000001</v>
      </c>
      <c r="F60" s="13">
        <v>42807.401388888888</v>
      </c>
      <c r="G60" s="6">
        <v>1136705</v>
      </c>
      <c r="H60" s="6">
        <v>2035.1189999999999</v>
      </c>
      <c r="I60" s="6">
        <v>16.8</v>
      </c>
      <c r="J60" s="6"/>
      <c r="K60" s="1" t="str">
        <f t="shared" si="10"/>
        <v xml:space="preserve"> </v>
      </c>
      <c r="L60" s="12" t="str">
        <f t="shared" si="11"/>
        <v xml:space="preserve"> </v>
      </c>
    </row>
    <row r="61" spans="1:12" x14ac:dyDescent="0.2">
      <c r="A61" s="6" t="s">
        <v>188</v>
      </c>
      <c r="B61" s="13">
        <v>42807.697222222225</v>
      </c>
      <c r="C61" s="6">
        <v>1136705</v>
      </c>
      <c r="D61" s="6">
        <v>2035.1189999999999</v>
      </c>
      <c r="E61" s="6">
        <v>16.8</v>
      </c>
      <c r="F61" s="13">
        <v>42808.496527777781</v>
      </c>
      <c r="G61" s="6">
        <v>1138627</v>
      </c>
      <c r="H61" s="6">
        <v>1138.627</v>
      </c>
      <c r="I61" s="6">
        <v>17</v>
      </c>
      <c r="J61" s="6"/>
      <c r="K61" s="1" t="str">
        <f t="shared" si="10"/>
        <v xml:space="preserve"> </v>
      </c>
      <c r="L61" s="12" t="str">
        <f t="shared" si="11"/>
        <v xml:space="preserve"> </v>
      </c>
    </row>
    <row r="62" spans="1:12" x14ac:dyDescent="0.2">
      <c r="A62" s="6" t="s">
        <v>189</v>
      </c>
      <c r="B62" s="13"/>
      <c r="C62" s="6"/>
      <c r="D62" s="6"/>
      <c r="E62" s="6"/>
      <c r="F62" s="13"/>
      <c r="G62" s="6"/>
      <c r="H62" s="6"/>
      <c r="I62" s="6"/>
      <c r="J62" s="6"/>
      <c r="K62" s="1" t="str">
        <f t="shared" si="10"/>
        <v xml:space="preserve"> </v>
      </c>
      <c r="L62" s="12" t="str">
        <f t="shared" si="11"/>
        <v xml:space="preserve"> </v>
      </c>
    </row>
    <row r="63" spans="1:12" x14ac:dyDescent="0.2">
      <c r="A63" s="6" t="s">
        <v>190</v>
      </c>
      <c r="B63" s="13"/>
      <c r="C63" s="6"/>
      <c r="D63" s="6"/>
      <c r="E63" s="6"/>
      <c r="F63" s="13"/>
      <c r="G63" s="6"/>
      <c r="H63" s="6"/>
      <c r="I63" s="6"/>
      <c r="J63" s="6"/>
      <c r="K63" s="1" t="str">
        <f t="shared" si="10"/>
        <v xml:space="preserve"> </v>
      </c>
      <c r="L63" s="12" t="str">
        <f t="shared" si="11"/>
        <v xml:space="preserve"> </v>
      </c>
    </row>
  </sheetData>
  <mergeCells count="6">
    <mergeCell ref="A5:A7"/>
    <mergeCell ref="B5:E5"/>
    <mergeCell ref="F5:I5"/>
    <mergeCell ref="J5:J7"/>
    <mergeCell ref="B6:B7"/>
    <mergeCell ref="F6:F7"/>
  </mergeCells>
  <pageMargins left="0.45" right="0.2" top="0.68" bottom="0.27" header="0.3" footer="0.16"/>
  <pageSetup paperSize="9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3" workbookViewId="0">
      <selection activeCell="A47" sqref="A47"/>
    </sheetView>
  </sheetViews>
  <sheetFormatPr defaultRowHeight="15.75" x14ac:dyDescent="0.25"/>
  <cols>
    <col min="1" max="1" width="15.875" customWidth="1"/>
    <col min="2" max="2" width="33.375" bestFit="1" customWidth="1"/>
    <col min="4" max="4" width="23.125" customWidth="1"/>
  </cols>
  <sheetData>
    <row r="1" spans="1:8" x14ac:dyDescent="0.25">
      <c r="A1" s="8" t="s">
        <v>27</v>
      </c>
      <c r="F1" t="s">
        <v>32</v>
      </c>
    </row>
    <row r="2" spans="1:8" x14ac:dyDescent="0.25">
      <c r="A2" s="8" t="s">
        <v>28</v>
      </c>
      <c r="B2" s="8" t="s">
        <v>29</v>
      </c>
      <c r="C2" s="8" t="s">
        <v>30</v>
      </c>
      <c r="D2" s="8" t="s">
        <v>31</v>
      </c>
      <c r="F2" t="s">
        <v>19</v>
      </c>
    </row>
    <row r="3" spans="1:8" x14ac:dyDescent="0.25">
      <c r="A3" s="9">
        <v>42709.75</v>
      </c>
      <c r="B3" t="s">
        <v>34</v>
      </c>
      <c r="C3" t="s">
        <v>36</v>
      </c>
      <c r="F3" t="s">
        <v>37</v>
      </c>
    </row>
    <row r="4" spans="1:8" x14ac:dyDescent="0.25">
      <c r="A4" s="9">
        <v>42709.753472222219</v>
      </c>
      <c r="B4" t="s">
        <v>38</v>
      </c>
      <c r="C4" t="s">
        <v>36</v>
      </c>
      <c r="D4" t="s">
        <v>39</v>
      </c>
      <c r="F4" t="s">
        <v>20</v>
      </c>
    </row>
    <row r="5" spans="1:8" x14ac:dyDescent="0.25">
      <c r="A5" s="9">
        <v>42709.767361111109</v>
      </c>
      <c r="B5" t="s">
        <v>40</v>
      </c>
      <c r="C5" t="s">
        <v>36</v>
      </c>
      <c r="D5" t="s">
        <v>41</v>
      </c>
      <c r="F5" t="s">
        <v>21</v>
      </c>
    </row>
    <row r="6" spans="1:8" x14ac:dyDescent="0.25">
      <c r="A6" s="9">
        <v>42710.708333333336</v>
      </c>
      <c r="B6" t="s">
        <v>42</v>
      </c>
      <c r="C6" t="s">
        <v>36</v>
      </c>
      <c r="D6" t="s">
        <v>43</v>
      </c>
      <c r="F6" t="s">
        <v>22</v>
      </c>
    </row>
    <row r="7" spans="1:8" x14ac:dyDescent="0.25">
      <c r="A7" s="9">
        <v>42710.711805555555</v>
      </c>
      <c r="B7" t="s">
        <v>40</v>
      </c>
      <c r="C7" t="s">
        <v>36</v>
      </c>
      <c r="D7" t="s">
        <v>44</v>
      </c>
      <c r="F7" t="s">
        <v>23</v>
      </c>
    </row>
    <row r="8" spans="1:8" x14ac:dyDescent="0.25">
      <c r="A8" s="9">
        <v>42710.725694444445</v>
      </c>
      <c r="B8" t="s">
        <v>34</v>
      </c>
      <c r="C8" t="s">
        <v>36</v>
      </c>
      <c r="F8" t="s">
        <v>24</v>
      </c>
    </row>
    <row r="9" spans="1:8" x14ac:dyDescent="0.25">
      <c r="A9" s="9">
        <v>42711.722222222219</v>
      </c>
      <c r="B9" t="s">
        <v>34</v>
      </c>
      <c r="C9" t="s">
        <v>36</v>
      </c>
      <c r="F9" t="s">
        <v>33</v>
      </c>
    </row>
    <row r="10" spans="1:8" x14ac:dyDescent="0.25">
      <c r="A10" s="9">
        <v>42711.732638888891</v>
      </c>
      <c r="B10" t="s">
        <v>40</v>
      </c>
      <c r="C10" t="s">
        <v>36</v>
      </c>
      <c r="D10" t="s">
        <v>46</v>
      </c>
      <c r="F10" t="s">
        <v>25</v>
      </c>
    </row>
    <row r="11" spans="1:8" x14ac:dyDescent="0.25">
      <c r="A11" s="9">
        <v>42712.604166666664</v>
      </c>
      <c r="B11" t="s">
        <v>42</v>
      </c>
      <c r="C11" t="s">
        <v>36</v>
      </c>
      <c r="D11" t="s">
        <v>47</v>
      </c>
      <c r="F11" t="s">
        <v>26</v>
      </c>
    </row>
    <row r="12" spans="1:8" x14ac:dyDescent="0.25">
      <c r="A12" s="9">
        <v>42712.647916666669</v>
      </c>
      <c r="B12" t="s">
        <v>42</v>
      </c>
      <c r="C12" t="s">
        <v>36</v>
      </c>
      <c r="D12" t="s">
        <v>51</v>
      </c>
      <c r="F12" t="s">
        <v>67</v>
      </c>
    </row>
    <row r="13" spans="1:8" x14ac:dyDescent="0.25">
      <c r="A13" s="9">
        <v>42712.649305555555</v>
      </c>
      <c r="B13" t="s">
        <v>40</v>
      </c>
      <c r="C13" t="s">
        <v>36</v>
      </c>
      <c r="D13" t="s">
        <v>52</v>
      </c>
    </row>
    <row r="14" spans="1:8" x14ac:dyDescent="0.25">
      <c r="A14" s="9">
        <v>42712.694444444445</v>
      </c>
      <c r="B14" t="s">
        <v>42</v>
      </c>
      <c r="C14" t="s">
        <v>36</v>
      </c>
      <c r="D14" t="s">
        <v>53</v>
      </c>
    </row>
    <row r="15" spans="1:8" x14ac:dyDescent="0.25">
      <c r="A15" s="9">
        <v>42712.71875</v>
      </c>
      <c r="B15" t="s">
        <v>34</v>
      </c>
      <c r="C15" t="s">
        <v>36</v>
      </c>
    </row>
    <row r="16" spans="1:8" x14ac:dyDescent="0.25">
      <c r="A16" s="9">
        <v>42712.722222222219</v>
      </c>
      <c r="B16" t="s">
        <v>38</v>
      </c>
      <c r="C16" t="s">
        <v>36</v>
      </c>
      <c r="D16" t="s">
        <v>54</v>
      </c>
      <c r="H16" t="s">
        <v>119</v>
      </c>
    </row>
    <row r="17" spans="1:9" x14ac:dyDescent="0.25">
      <c r="A17" s="9">
        <v>42713.59375</v>
      </c>
      <c r="B17" t="s">
        <v>42</v>
      </c>
      <c r="C17" t="s">
        <v>48</v>
      </c>
      <c r="D17" t="s">
        <v>56</v>
      </c>
      <c r="H17">
        <v>27</v>
      </c>
      <c r="I17" s="16">
        <v>42747</v>
      </c>
    </row>
    <row r="18" spans="1:9" x14ac:dyDescent="0.25">
      <c r="A18" s="9">
        <v>42713.760416666664</v>
      </c>
      <c r="B18" t="s">
        <v>34</v>
      </c>
      <c r="C18" t="s">
        <v>36</v>
      </c>
      <c r="H18">
        <v>28</v>
      </c>
      <c r="I18" s="16">
        <v>42749</v>
      </c>
    </row>
    <row r="19" spans="1:9" x14ac:dyDescent="0.25">
      <c r="A19" s="10">
        <v>42714.677083333336</v>
      </c>
      <c r="B19" t="s">
        <v>34</v>
      </c>
      <c r="C19" t="s">
        <v>36</v>
      </c>
      <c r="H19">
        <v>29</v>
      </c>
      <c r="I19" s="16">
        <v>42751</v>
      </c>
    </row>
    <row r="20" spans="1:9" x14ac:dyDescent="0.25">
      <c r="A20" s="9">
        <v>42715.75</v>
      </c>
      <c r="B20" t="s">
        <v>42</v>
      </c>
      <c r="C20" t="s">
        <v>36</v>
      </c>
      <c r="D20" t="s">
        <v>68</v>
      </c>
      <c r="H20">
        <v>30</v>
      </c>
      <c r="I20" s="16">
        <v>42753</v>
      </c>
    </row>
    <row r="21" spans="1:9" x14ac:dyDescent="0.25">
      <c r="A21" s="10">
        <v>42715.767361111109</v>
      </c>
      <c r="B21" t="s">
        <v>34</v>
      </c>
      <c r="C21" t="s">
        <v>36</v>
      </c>
      <c r="H21">
        <v>31</v>
      </c>
      <c r="I21" s="16">
        <v>42755</v>
      </c>
    </row>
    <row r="22" spans="1:9" x14ac:dyDescent="0.25">
      <c r="A22" s="9">
        <v>42715.805555555555</v>
      </c>
      <c r="B22" t="s">
        <v>70</v>
      </c>
      <c r="C22" t="s">
        <v>36</v>
      </c>
      <c r="D22" t="s">
        <v>71</v>
      </c>
      <c r="H22">
        <v>32</v>
      </c>
      <c r="I22" s="16">
        <v>42757</v>
      </c>
    </row>
    <row r="23" spans="1:9" x14ac:dyDescent="0.25">
      <c r="A23" s="14">
        <v>42716.78125</v>
      </c>
      <c r="B23" t="s">
        <v>34</v>
      </c>
      <c r="C23" t="s">
        <v>36</v>
      </c>
      <c r="H23">
        <v>33</v>
      </c>
      <c r="I23" s="16">
        <v>42759</v>
      </c>
    </row>
    <row r="24" spans="1:9" x14ac:dyDescent="0.25">
      <c r="A24" s="14">
        <v>42716.78125</v>
      </c>
      <c r="B24" t="s">
        <v>38</v>
      </c>
      <c r="C24" t="s">
        <v>36</v>
      </c>
      <c r="D24" t="s">
        <v>54</v>
      </c>
      <c r="H24">
        <v>34</v>
      </c>
      <c r="I24" s="16">
        <v>42761</v>
      </c>
    </row>
    <row r="25" spans="1:9" x14ac:dyDescent="0.25">
      <c r="A25" s="14">
        <v>42717.826388888891</v>
      </c>
      <c r="B25" t="s">
        <v>34</v>
      </c>
      <c r="C25" t="s">
        <v>36</v>
      </c>
      <c r="H25">
        <v>35</v>
      </c>
      <c r="I25" s="16">
        <v>42763</v>
      </c>
    </row>
    <row r="26" spans="1:9" x14ac:dyDescent="0.25">
      <c r="A26" s="14">
        <v>42717.826388888891</v>
      </c>
      <c r="B26" t="s">
        <v>38</v>
      </c>
      <c r="C26" t="s">
        <v>36</v>
      </c>
      <c r="D26" t="s">
        <v>76</v>
      </c>
    </row>
    <row r="27" spans="1:9" x14ac:dyDescent="0.25">
      <c r="A27" s="14">
        <v>42720.666666666664</v>
      </c>
      <c r="B27" t="s">
        <v>34</v>
      </c>
      <c r="C27" t="s">
        <v>36</v>
      </c>
    </row>
    <row r="28" spans="1:9" x14ac:dyDescent="0.25">
      <c r="A28" s="14">
        <v>42721.715277777781</v>
      </c>
      <c r="B28" t="s">
        <v>34</v>
      </c>
      <c r="C28" t="s">
        <v>36</v>
      </c>
    </row>
    <row r="29" spans="1:9" x14ac:dyDescent="0.25">
      <c r="A29" s="14">
        <v>42726.538194444445</v>
      </c>
      <c r="B29" t="s">
        <v>34</v>
      </c>
      <c r="C29" t="s">
        <v>36</v>
      </c>
      <c r="D29" t="s">
        <v>89</v>
      </c>
    </row>
    <row r="30" spans="1:9" x14ac:dyDescent="0.25">
      <c r="A30" s="14">
        <v>42726.539583333331</v>
      </c>
      <c r="B30" t="s">
        <v>38</v>
      </c>
      <c r="C30" t="s">
        <v>48</v>
      </c>
      <c r="D30" t="s">
        <v>88</v>
      </c>
    </row>
    <row r="31" spans="1:9" x14ac:dyDescent="0.25">
      <c r="A31" s="14">
        <v>42726.539583333331</v>
      </c>
      <c r="B31" t="s">
        <v>38</v>
      </c>
      <c r="C31" t="s">
        <v>36</v>
      </c>
      <c r="D31" t="s">
        <v>54</v>
      </c>
    </row>
    <row r="32" spans="1:9" x14ac:dyDescent="0.25">
      <c r="A32" s="9">
        <v>42745.458333333336</v>
      </c>
      <c r="B32" t="s">
        <v>34</v>
      </c>
      <c r="C32" t="s">
        <v>36</v>
      </c>
      <c r="D32" t="s">
        <v>106</v>
      </c>
    </row>
    <row r="33" spans="1:4" x14ac:dyDescent="0.25">
      <c r="A33" s="9">
        <v>42747.486111111109</v>
      </c>
      <c r="B33" t="s">
        <v>34</v>
      </c>
      <c r="C33" t="s">
        <v>36</v>
      </c>
      <c r="D33" t="s">
        <v>106</v>
      </c>
    </row>
    <row r="34" spans="1:4" x14ac:dyDescent="0.25">
      <c r="A34" s="9">
        <v>42747.486111111109</v>
      </c>
      <c r="B34" t="s">
        <v>38</v>
      </c>
      <c r="C34" t="s">
        <v>36</v>
      </c>
      <c r="D34" t="s">
        <v>106</v>
      </c>
    </row>
    <row r="35" spans="1:4" x14ac:dyDescent="0.25">
      <c r="A35" s="9">
        <v>42760.475694444445</v>
      </c>
      <c r="B35" t="s">
        <v>34</v>
      </c>
      <c r="C35" t="s">
        <v>36</v>
      </c>
      <c r="D35" t="s">
        <v>106</v>
      </c>
    </row>
    <row r="36" spans="1:4" x14ac:dyDescent="0.25">
      <c r="A36" s="9">
        <v>42760.475694444445</v>
      </c>
      <c r="B36" t="s">
        <v>38</v>
      </c>
      <c r="C36" t="s">
        <v>36</v>
      </c>
      <c r="D36" t="s">
        <v>106</v>
      </c>
    </row>
    <row r="37" spans="1:4" x14ac:dyDescent="0.25">
      <c r="A37" s="9">
        <v>42760.479166666664</v>
      </c>
      <c r="B37" t="s">
        <v>40</v>
      </c>
      <c r="C37" t="s">
        <v>36</v>
      </c>
      <c r="D37" t="s">
        <v>135</v>
      </c>
    </row>
    <row r="38" spans="1:4" x14ac:dyDescent="0.25">
      <c r="A38" s="9">
        <v>42767.666666666664</v>
      </c>
      <c r="B38" t="s">
        <v>34</v>
      </c>
      <c r="C38" t="s">
        <v>36</v>
      </c>
      <c r="D38" t="s">
        <v>106</v>
      </c>
    </row>
    <row r="39" spans="1:4" x14ac:dyDescent="0.25">
      <c r="A39" s="9">
        <v>42767.666666666664</v>
      </c>
      <c r="B39" t="s">
        <v>38</v>
      </c>
      <c r="C39" t="s">
        <v>36</v>
      </c>
      <c r="D39" t="s">
        <v>76</v>
      </c>
    </row>
    <row r="40" spans="1:4" x14ac:dyDescent="0.25">
      <c r="A40" s="9">
        <v>42777.5</v>
      </c>
      <c r="B40" t="s">
        <v>34</v>
      </c>
      <c r="C40" t="s">
        <v>36</v>
      </c>
      <c r="D40" t="s">
        <v>106</v>
      </c>
    </row>
    <row r="41" spans="1:4" x14ac:dyDescent="0.25">
      <c r="A41" s="9">
        <v>42780.583333333336</v>
      </c>
      <c r="B41" t="s">
        <v>42</v>
      </c>
      <c r="C41" t="s">
        <v>36</v>
      </c>
      <c r="D41" t="s">
        <v>165</v>
      </c>
    </row>
    <row r="42" spans="1:4" x14ac:dyDescent="0.25">
      <c r="A42" s="9">
        <v>42781.708333333336</v>
      </c>
      <c r="B42" t="s">
        <v>34</v>
      </c>
      <c r="C42" t="s">
        <v>36</v>
      </c>
      <c r="D42" t="s">
        <v>106</v>
      </c>
    </row>
    <row r="43" spans="1:4" x14ac:dyDescent="0.25">
      <c r="A43" s="9">
        <v>42781.729166666664</v>
      </c>
      <c r="B43" t="s">
        <v>38</v>
      </c>
      <c r="C43" t="s">
        <v>36</v>
      </c>
      <c r="D43" t="s">
        <v>76</v>
      </c>
    </row>
    <row r="44" spans="1:4" x14ac:dyDescent="0.25">
      <c r="A44" s="9">
        <v>42781.732638888891</v>
      </c>
      <c r="B44" t="s">
        <v>38</v>
      </c>
      <c r="C44" t="s">
        <v>36</v>
      </c>
      <c r="D44" t="s">
        <v>167</v>
      </c>
    </row>
    <row r="45" spans="1:4" x14ac:dyDescent="0.25">
      <c r="A45" s="9">
        <v>42786.649305555555</v>
      </c>
      <c r="B45" t="s">
        <v>40</v>
      </c>
      <c r="C45" t="s">
        <v>36</v>
      </c>
      <c r="D45" t="s">
        <v>180</v>
      </c>
    </row>
    <row r="46" spans="1:4" x14ac:dyDescent="0.25">
      <c r="A46" s="9">
        <v>42795.729166666664</v>
      </c>
      <c r="B46" t="s">
        <v>34</v>
      </c>
      <c r="C46" t="s">
        <v>36</v>
      </c>
      <c r="D46" t="s">
        <v>106</v>
      </c>
    </row>
  </sheetData>
  <pageMargins left="0.511811024" right="0.511811024" top="0.78740157499999996" bottom="0.78740157499999996" header="0.31496062000000002" footer="0.31496062000000002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B37" sqref="B1:G37"/>
    </sheetView>
  </sheetViews>
  <sheetFormatPr defaultRowHeight="15.75" x14ac:dyDescent="0.25"/>
  <cols>
    <col min="1" max="1" width="15.5" bestFit="1" customWidth="1"/>
  </cols>
  <sheetData>
    <row r="1" spans="1:7" x14ac:dyDescent="0.25">
      <c r="A1" s="10">
        <v>42709.763888888891</v>
      </c>
      <c r="B1">
        <f>YEAR(A1)</f>
        <v>2016</v>
      </c>
      <c r="C1">
        <f>MONTH(A1)</f>
        <v>12</v>
      </c>
      <c r="D1">
        <f>DAY(A1)</f>
        <v>5</v>
      </c>
      <c r="E1">
        <f>HOUR(A1)</f>
        <v>18</v>
      </c>
      <c r="F1">
        <f>MINUTE(A1)</f>
        <v>20</v>
      </c>
      <c r="G1">
        <f>SECOND(A1)</f>
        <v>0</v>
      </c>
    </row>
    <row r="2" spans="1:7" x14ac:dyDescent="0.25">
      <c r="A2" s="10">
        <v>42710.732638888891</v>
      </c>
      <c r="B2">
        <f t="shared" ref="B2:B25" si="0">YEAR(A2)</f>
        <v>2016</v>
      </c>
      <c r="C2">
        <f t="shared" ref="C2:C25" si="1">MONTH(A2)</f>
        <v>12</v>
      </c>
      <c r="D2">
        <f t="shared" ref="D2:D25" si="2">DAY(A2)</f>
        <v>6</v>
      </c>
      <c r="E2">
        <f t="shared" ref="E2:E25" si="3">HOUR(A2)</f>
        <v>17</v>
      </c>
      <c r="F2">
        <f t="shared" ref="F2:F25" si="4">MINUTE(A2)</f>
        <v>35</v>
      </c>
      <c r="G2">
        <f t="shared" ref="G2:G25" si="5">SECOND(A2)</f>
        <v>0</v>
      </c>
    </row>
    <row r="3" spans="1:7" x14ac:dyDescent="0.25">
      <c r="A3" s="10">
        <v>42711.729166666664</v>
      </c>
      <c r="B3">
        <f t="shared" si="0"/>
        <v>2016</v>
      </c>
      <c r="C3">
        <f t="shared" si="1"/>
        <v>12</v>
      </c>
      <c r="D3">
        <f t="shared" si="2"/>
        <v>7</v>
      </c>
      <c r="E3">
        <f t="shared" si="3"/>
        <v>17</v>
      </c>
      <c r="F3">
        <f t="shared" si="4"/>
        <v>30</v>
      </c>
      <c r="G3">
        <f t="shared" si="5"/>
        <v>0</v>
      </c>
    </row>
    <row r="4" spans="1:7" x14ac:dyDescent="0.25">
      <c r="A4" s="10">
        <v>42712.732638888891</v>
      </c>
      <c r="B4">
        <f t="shared" si="0"/>
        <v>2016</v>
      </c>
      <c r="C4">
        <f t="shared" si="1"/>
        <v>12</v>
      </c>
      <c r="D4">
        <f t="shared" si="2"/>
        <v>8</v>
      </c>
      <c r="E4">
        <f t="shared" si="3"/>
        <v>17</v>
      </c>
      <c r="F4">
        <f t="shared" si="4"/>
        <v>35</v>
      </c>
      <c r="G4">
        <f t="shared" si="5"/>
        <v>0</v>
      </c>
    </row>
    <row r="5" spans="1:7" x14ac:dyDescent="0.25">
      <c r="A5" s="10">
        <v>42713.763888888891</v>
      </c>
      <c r="B5">
        <f t="shared" si="0"/>
        <v>2016</v>
      </c>
      <c r="C5">
        <f t="shared" si="1"/>
        <v>12</v>
      </c>
      <c r="D5">
        <f t="shared" si="2"/>
        <v>9</v>
      </c>
      <c r="E5">
        <f t="shared" si="3"/>
        <v>18</v>
      </c>
      <c r="F5">
        <f t="shared" si="4"/>
        <v>20</v>
      </c>
      <c r="G5">
        <f t="shared" si="5"/>
        <v>0</v>
      </c>
    </row>
    <row r="6" spans="1:7" x14ac:dyDescent="0.25">
      <c r="A6" s="10">
        <v>42714.681944444441</v>
      </c>
      <c r="B6">
        <f t="shared" si="0"/>
        <v>2016</v>
      </c>
      <c r="C6">
        <f t="shared" si="1"/>
        <v>12</v>
      </c>
      <c r="D6">
        <f t="shared" si="2"/>
        <v>10</v>
      </c>
      <c r="E6">
        <f t="shared" si="3"/>
        <v>16</v>
      </c>
      <c r="F6">
        <f t="shared" si="4"/>
        <v>22</v>
      </c>
      <c r="G6">
        <f t="shared" si="5"/>
        <v>0</v>
      </c>
    </row>
    <row r="7" spans="1:7" x14ac:dyDescent="0.25">
      <c r="A7" s="10">
        <v>42715.770138888889</v>
      </c>
      <c r="B7">
        <f t="shared" si="0"/>
        <v>2016</v>
      </c>
      <c r="C7">
        <f t="shared" si="1"/>
        <v>12</v>
      </c>
      <c r="D7">
        <f t="shared" si="2"/>
        <v>11</v>
      </c>
      <c r="E7">
        <f t="shared" si="3"/>
        <v>18</v>
      </c>
      <c r="F7">
        <f t="shared" si="4"/>
        <v>29</v>
      </c>
      <c r="G7">
        <f t="shared" si="5"/>
        <v>0</v>
      </c>
    </row>
    <row r="8" spans="1:7" x14ac:dyDescent="0.25">
      <c r="A8" s="10">
        <v>42716.791666666664</v>
      </c>
      <c r="B8">
        <f t="shared" si="0"/>
        <v>2016</v>
      </c>
      <c r="C8">
        <f t="shared" si="1"/>
        <v>12</v>
      </c>
      <c r="D8">
        <f t="shared" si="2"/>
        <v>12</v>
      </c>
      <c r="E8">
        <f t="shared" si="3"/>
        <v>19</v>
      </c>
      <c r="F8">
        <f t="shared" si="4"/>
        <v>0</v>
      </c>
      <c r="G8">
        <f t="shared" si="5"/>
        <v>0</v>
      </c>
    </row>
    <row r="9" spans="1:7" x14ac:dyDescent="0.25">
      <c r="A9" s="10">
        <v>42720.677083333336</v>
      </c>
      <c r="B9">
        <f t="shared" si="0"/>
        <v>2016</v>
      </c>
      <c r="C9">
        <f t="shared" si="1"/>
        <v>12</v>
      </c>
      <c r="D9">
        <f t="shared" si="2"/>
        <v>16</v>
      </c>
      <c r="E9">
        <f t="shared" si="3"/>
        <v>16</v>
      </c>
      <c r="F9">
        <f t="shared" si="4"/>
        <v>15</v>
      </c>
      <c r="G9">
        <f t="shared" si="5"/>
        <v>0</v>
      </c>
    </row>
    <row r="10" spans="1:7" x14ac:dyDescent="0.25">
      <c r="A10" s="10">
        <v>42721.717361111114</v>
      </c>
      <c r="B10">
        <f t="shared" si="0"/>
        <v>2016</v>
      </c>
      <c r="C10">
        <f t="shared" si="1"/>
        <v>12</v>
      </c>
      <c r="D10">
        <f t="shared" si="2"/>
        <v>17</v>
      </c>
      <c r="E10">
        <f t="shared" si="3"/>
        <v>17</v>
      </c>
      <c r="F10">
        <f t="shared" si="4"/>
        <v>13</v>
      </c>
      <c r="G10">
        <f t="shared" si="5"/>
        <v>0</v>
      </c>
    </row>
    <row r="11" spans="1:7" x14ac:dyDescent="0.25">
      <c r="A11" s="10">
        <v>42723.451388888891</v>
      </c>
      <c r="B11">
        <f t="shared" si="0"/>
        <v>2016</v>
      </c>
      <c r="C11">
        <f t="shared" si="1"/>
        <v>12</v>
      </c>
      <c r="D11">
        <f t="shared" si="2"/>
        <v>19</v>
      </c>
      <c r="E11">
        <f t="shared" si="3"/>
        <v>10</v>
      </c>
      <c r="F11">
        <f t="shared" si="4"/>
        <v>50</v>
      </c>
      <c r="G11">
        <f t="shared" si="5"/>
        <v>0</v>
      </c>
    </row>
    <row r="12" spans="1:7" x14ac:dyDescent="0.25">
      <c r="A12" s="10">
        <v>42724.686111111114</v>
      </c>
      <c r="B12">
        <f t="shared" si="0"/>
        <v>2016</v>
      </c>
      <c r="C12">
        <f t="shared" si="1"/>
        <v>12</v>
      </c>
      <c r="D12">
        <f t="shared" si="2"/>
        <v>20</v>
      </c>
      <c r="E12">
        <f t="shared" si="3"/>
        <v>16</v>
      </c>
      <c r="F12">
        <f t="shared" si="4"/>
        <v>28</v>
      </c>
      <c r="G12">
        <f t="shared" si="5"/>
        <v>0</v>
      </c>
    </row>
    <row r="13" spans="1:7" x14ac:dyDescent="0.25">
      <c r="A13" s="10">
        <v>42726.702777777777</v>
      </c>
      <c r="B13">
        <f t="shared" si="0"/>
        <v>2016</v>
      </c>
      <c r="C13">
        <f t="shared" si="1"/>
        <v>12</v>
      </c>
      <c r="D13">
        <f t="shared" si="2"/>
        <v>22</v>
      </c>
      <c r="E13">
        <f t="shared" si="3"/>
        <v>16</v>
      </c>
      <c r="F13">
        <f t="shared" si="4"/>
        <v>52</v>
      </c>
      <c r="G13">
        <f t="shared" si="5"/>
        <v>0</v>
      </c>
    </row>
    <row r="14" spans="1:7" x14ac:dyDescent="0.25">
      <c r="A14" s="10">
        <v>42728.65</v>
      </c>
      <c r="B14">
        <f t="shared" si="0"/>
        <v>2016</v>
      </c>
      <c r="C14">
        <f t="shared" si="1"/>
        <v>12</v>
      </c>
      <c r="D14">
        <f t="shared" si="2"/>
        <v>24</v>
      </c>
      <c r="E14">
        <f t="shared" si="3"/>
        <v>15</v>
      </c>
      <c r="F14">
        <f t="shared" si="4"/>
        <v>36</v>
      </c>
      <c r="G14">
        <f t="shared" si="5"/>
        <v>0</v>
      </c>
    </row>
    <row r="15" spans="1:7" x14ac:dyDescent="0.25">
      <c r="A15" s="10">
        <v>42730.719444444447</v>
      </c>
      <c r="B15">
        <f t="shared" si="0"/>
        <v>2016</v>
      </c>
      <c r="C15">
        <f t="shared" si="1"/>
        <v>12</v>
      </c>
      <c r="D15">
        <f t="shared" si="2"/>
        <v>26</v>
      </c>
      <c r="E15">
        <f t="shared" si="3"/>
        <v>17</v>
      </c>
      <c r="F15">
        <f t="shared" si="4"/>
        <v>16</v>
      </c>
      <c r="G15">
        <f t="shared" si="5"/>
        <v>0</v>
      </c>
    </row>
    <row r="16" spans="1:7" x14ac:dyDescent="0.25">
      <c r="A16" s="10">
        <v>42733.623611111114</v>
      </c>
      <c r="B16">
        <f t="shared" si="0"/>
        <v>2016</v>
      </c>
      <c r="C16">
        <f t="shared" si="1"/>
        <v>12</v>
      </c>
      <c r="D16">
        <f t="shared" si="2"/>
        <v>29</v>
      </c>
      <c r="E16">
        <f t="shared" si="3"/>
        <v>14</v>
      </c>
      <c r="F16">
        <f t="shared" si="4"/>
        <v>58</v>
      </c>
      <c r="G16">
        <f t="shared" si="5"/>
        <v>0</v>
      </c>
    </row>
    <row r="17" spans="1:7" x14ac:dyDescent="0.25">
      <c r="A17" s="10">
        <v>42736.729166666664</v>
      </c>
      <c r="B17">
        <f t="shared" si="0"/>
        <v>2017</v>
      </c>
      <c r="C17">
        <f t="shared" si="1"/>
        <v>1</v>
      </c>
      <c r="D17">
        <f t="shared" si="2"/>
        <v>1</v>
      </c>
      <c r="E17">
        <f t="shared" si="3"/>
        <v>17</v>
      </c>
      <c r="F17">
        <f t="shared" si="4"/>
        <v>30</v>
      </c>
      <c r="G17">
        <f t="shared" si="5"/>
        <v>0</v>
      </c>
    </row>
    <row r="18" spans="1:7" x14ac:dyDescent="0.25">
      <c r="A18" s="10">
        <v>42740.615972222222</v>
      </c>
      <c r="B18">
        <f t="shared" si="0"/>
        <v>2017</v>
      </c>
      <c r="C18">
        <f t="shared" si="1"/>
        <v>1</v>
      </c>
      <c r="D18">
        <f t="shared" si="2"/>
        <v>5</v>
      </c>
      <c r="E18">
        <f t="shared" si="3"/>
        <v>14</v>
      </c>
      <c r="F18">
        <f t="shared" si="4"/>
        <v>47</v>
      </c>
      <c r="G18">
        <f t="shared" si="5"/>
        <v>0</v>
      </c>
    </row>
    <row r="19" spans="1:7" x14ac:dyDescent="0.25">
      <c r="A19" s="10">
        <v>42745.473611111112</v>
      </c>
      <c r="B19">
        <f t="shared" si="0"/>
        <v>2017</v>
      </c>
      <c r="C19">
        <f t="shared" si="1"/>
        <v>1</v>
      </c>
      <c r="D19">
        <f t="shared" si="2"/>
        <v>10</v>
      </c>
      <c r="E19">
        <f t="shared" si="3"/>
        <v>11</v>
      </c>
      <c r="F19">
        <f t="shared" si="4"/>
        <v>22</v>
      </c>
      <c r="G19">
        <f t="shared" si="5"/>
        <v>0</v>
      </c>
    </row>
    <row r="20" spans="1:7" x14ac:dyDescent="0.25">
      <c r="A20" s="10">
        <v>42747.491666666669</v>
      </c>
      <c r="B20">
        <f t="shared" si="0"/>
        <v>2017</v>
      </c>
      <c r="C20">
        <f t="shared" si="1"/>
        <v>1</v>
      </c>
      <c r="D20">
        <f t="shared" si="2"/>
        <v>12</v>
      </c>
      <c r="E20">
        <f t="shared" si="3"/>
        <v>11</v>
      </c>
      <c r="F20">
        <f t="shared" si="4"/>
        <v>48</v>
      </c>
      <c r="G20">
        <f t="shared" si="5"/>
        <v>0</v>
      </c>
    </row>
    <row r="21" spans="1:7" x14ac:dyDescent="0.25">
      <c r="A21" s="10">
        <v>42750.65</v>
      </c>
      <c r="B21">
        <f t="shared" si="0"/>
        <v>2017</v>
      </c>
      <c r="C21">
        <f t="shared" si="1"/>
        <v>1</v>
      </c>
      <c r="D21">
        <f t="shared" si="2"/>
        <v>15</v>
      </c>
      <c r="E21">
        <f t="shared" si="3"/>
        <v>15</v>
      </c>
      <c r="F21">
        <f t="shared" si="4"/>
        <v>36</v>
      </c>
      <c r="G21">
        <f t="shared" si="5"/>
        <v>0</v>
      </c>
    </row>
    <row r="22" spans="1:7" x14ac:dyDescent="0.25">
      <c r="A22" s="10">
        <v>42751.717361111114</v>
      </c>
      <c r="B22">
        <f t="shared" si="0"/>
        <v>2017</v>
      </c>
      <c r="C22">
        <f t="shared" si="1"/>
        <v>1</v>
      </c>
      <c r="D22">
        <f t="shared" si="2"/>
        <v>16</v>
      </c>
      <c r="E22">
        <f t="shared" si="3"/>
        <v>17</v>
      </c>
      <c r="F22">
        <f t="shared" si="4"/>
        <v>13</v>
      </c>
      <c r="G22">
        <f t="shared" si="5"/>
        <v>0</v>
      </c>
    </row>
    <row r="23" spans="1:7" x14ac:dyDescent="0.25">
      <c r="A23" s="10">
        <v>42754.525000000001</v>
      </c>
      <c r="B23">
        <f t="shared" si="0"/>
        <v>2017</v>
      </c>
      <c r="C23">
        <f t="shared" si="1"/>
        <v>1</v>
      </c>
      <c r="D23">
        <f t="shared" si="2"/>
        <v>19</v>
      </c>
      <c r="E23">
        <f t="shared" si="3"/>
        <v>12</v>
      </c>
      <c r="F23">
        <f t="shared" si="4"/>
        <v>36</v>
      </c>
      <c r="G23">
        <f t="shared" si="5"/>
        <v>0</v>
      </c>
    </row>
    <row r="24" spans="1:7" x14ac:dyDescent="0.25">
      <c r="A24" s="10">
        <v>42757.323611111111</v>
      </c>
      <c r="B24">
        <f t="shared" si="0"/>
        <v>2017</v>
      </c>
      <c r="C24">
        <f t="shared" si="1"/>
        <v>1</v>
      </c>
      <c r="D24">
        <f t="shared" si="2"/>
        <v>22</v>
      </c>
      <c r="E24">
        <f t="shared" si="3"/>
        <v>7</v>
      </c>
      <c r="F24">
        <f t="shared" si="4"/>
        <v>46</v>
      </c>
      <c r="G24">
        <f t="shared" si="5"/>
        <v>0</v>
      </c>
    </row>
    <row r="25" spans="1:7" x14ac:dyDescent="0.25">
      <c r="A25" s="10">
        <v>42760.478472222225</v>
      </c>
      <c r="B25">
        <f t="shared" si="0"/>
        <v>2017</v>
      </c>
      <c r="C25">
        <f t="shared" si="1"/>
        <v>1</v>
      </c>
      <c r="D25">
        <f t="shared" si="2"/>
        <v>25</v>
      </c>
      <c r="E25">
        <f t="shared" si="3"/>
        <v>11</v>
      </c>
      <c r="F25">
        <f t="shared" si="4"/>
        <v>29</v>
      </c>
      <c r="G25">
        <f t="shared" si="5"/>
        <v>0</v>
      </c>
    </row>
    <row r="26" spans="1:7" x14ac:dyDescent="0.25">
      <c r="A26" s="10">
        <v>42762.604166666664</v>
      </c>
      <c r="B26">
        <f t="shared" ref="B26:B32" si="6">YEAR(A26)</f>
        <v>2017</v>
      </c>
      <c r="C26">
        <f t="shared" ref="C26:C32" si="7">MONTH(A26)</f>
        <v>1</v>
      </c>
      <c r="D26">
        <f t="shared" ref="D26:D32" si="8">DAY(A26)</f>
        <v>27</v>
      </c>
      <c r="E26">
        <f t="shared" ref="E26:E32" si="9">HOUR(A26)</f>
        <v>14</v>
      </c>
      <c r="F26">
        <f t="shared" ref="F26:F32" si="10">MINUTE(A26)</f>
        <v>30</v>
      </c>
      <c r="G26">
        <f t="shared" ref="G26:G32" si="11">SECOND(A26)</f>
        <v>0</v>
      </c>
    </row>
    <row r="27" spans="1:7" x14ac:dyDescent="0.25">
      <c r="A27" s="10">
        <v>42765.396527777775</v>
      </c>
      <c r="B27">
        <f t="shared" si="6"/>
        <v>2017</v>
      </c>
      <c r="C27">
        <f t="shared" si="7"/>
        <v>1</v>
      </c>
      <c r="D27">
        <f t="shared" si="8"/>
        <v>30</v>
      </c>
      <c r="E27">
        <f t="shared" si="9"/>
        <v>9</v>
      </c>
      <c r="F27">
        <f t="shared" si="10"/>
        <v>31</v>
      </c>
      <c r="G27">
        <f t="shared" si="11"/>
        <v>0</v>
      </c>
    </row>
    <row r="28" spans="1:7" x14ac:dyDescent="0.25">
      <c r="A28" s="10">
        <v>42767.71875</v>
      </c>
      <c r="B28">
        <f t="shared" si="6"/>
        <v>2017</v>
      </c>
      <c r="C28">
        <f t="shared" si="7"/>
        <v>2</v>
      </c>
      <c r="D28">
        <f t="shared" si="8"/>
        <v>1</v>
      </c>
      <c r="E28">
        <f t="shared" si="9"/>
        <v>17</v>
      </c>
      <c r="F28">
        <f t="shared" si="10"/>
        <v>15</v>
      </c>
      <c r="G28">
        <f t="shared" si="11"/>
        <v>0</v>
      </c>
    </row>
    <row r="29" spans="1:7" x14ac:dyDescent="0.25">
      <c r="A29" s="13">
        <v>42769.613888888889</v>
      </c>
      <c r="B29">
        <f t="shared" si="6"/>
        <v>2017</v>
      </c>
      <c r="C29">
        <f t="shared" si="7"/>
        <v>2</v>
      </c>
      <c r="D29">
        <f t="shared" si="8"/>
        <v>3</v>
      </c>
      <c r="E29">
        <f t="shared" si="9"/>
        <v>14</v>
      </c>
      <c r="F29">
        <f t="shared" si="10"/>
        <v>44</v>
      </c>
      <c r="G29">
        <f t="shared" si="11"/>
        <v>0</v>
      </c>
    </row>
    <row r="30" spans="1:7" x14ac:dyDescent="0.25">
      <c r="A30" s="13">
        <v>42771.461111111108</v>
      </c>
      <c r="B30">
        <f t="shared" si="6"/>
        <v>2017</v>
      </c>
      <c r="C30">
        <f t="shared" si="7"/>
        <v>2</v>
      </c>
      <c r="D30">
        <f t="shared" si="8"/>
        <v>5</v>
      </c>
      <c r="E30">
        <f t="shared" si="9"/>
        <v>11</v>
      </c>
      <c r="F30">
        <f t="shared" si="10"/>
        <v>4</v>
      </c>
      <c r="G30">
        <f t="shared" si="11"/>
        <v>0</v>
      </c>
    </row>
    <row r="31" spans="1:7" x14ac:dyDescent="0.25">
      <c r="A31" s="13">
        <v>42773.62777777778</v>
      </c>
      <c r="B31">
        <f t="shared" si="6"/>
        <v>2017</v>
      </c>
      <c r="C31">
        <f t="shared" si="7"/>
        <v>2</v>
      </c>
      <c r="D31">
        <f t="shared" si="8"/>
        <v>7</v>
      </c>
      <c r="E31">
        <f t="shared" si="9"/>
        <v>15</v>
      </c>
      <c r="F31">
        <f t="shared" si="10"/>
        <v>4</v>
      </c>
      <c r="G31">
        <f t="shared" si="11"/>
        <v>0</v>
      </c>
    </row>
    <row r="32" spans="1:7" x14ac:dyDescent="0.25">
      <c r="A32" s="13">
        <v>42775.609027777777</v>
      </c>
      <c r="B32">
        <f t="shared" si="6"/>
        <v>2017</v>
      </c>
      <c r="C32">
        <f t="shared" si="7"/>
        <v>2</v>
      </c>
      <c r="D32">
        <f t="shared" si="8"/>
        <v>9</v>
      </c>
      <c r="E32">
        <f t="shared" si="9"/>
        <v>14</v>
      </c>
      <c r="F32">
        <f t="shared" si="10"/>
        <v>37</v>
      </c>
      <c r="G32">
        <f t="shared" si="11"/>
        <v>0</v>
      </c>
    </row>
    <row r="33" spans="1:7" x14ac:dyDescent="0.25">
      <c r="A33" s="13">
        <v>42777.505555555559</v>
      </c>
      <c r="B33">
        <f t="shared" ref="B33:B37" si="12">YEAR(A33)</f>
        <v>2017</v>
      </c>
      <c r="C33">
        <f t="shared" ref="C33:C37" si="13">MONTH(A33)</f>
        <v>2</v>
      </c>
      <c r="D33">
        <f t="shared" ref="D33:D37" si="14">DAY(A33)</f>
        <v>11</v>
      </c>
      <c r="E33">
        <f t="shared" ref="E33:E37" si="15">HOUR(A33)</f>
        <v>12</v>
      </c>
      <c r="F33">
        <f t="shared" ref="F33:F37" si="16">MINUTE(A33)</f>
        <v>8</v>
      </c>
      <c r="G33">
        <f t="shared" ref="G33:G37" si="17">SECOND(A33)</f>
        <v>0</v>
      </c>
    </row>
    <row r="34" spans="1:7" x14ac:dyDescent="0.25">
      <c r="A34" s="13">
        <v>42779.384027777778</v>
      </c>
      <c r="B34">
        <f t="shared" si="12"/>
        <v>2017</v>
      </c>
      <c r="C34">
        <f t="shared" si="13"/>
        <v>2</v>
      </c>
      <c r="D34">
        <f t="shared" si="14"/>
        <v>13</v>
      </c>
      <c r="E34">
        <f t="shared" si="15"/>
        <v>9</v>
      </c>
      <c r="F34">
        <f t="shared" si="16"/>
        <v>13</v>
      </c>
      <c r="G34">
        <f t="shared" si="17"/>
        <v>0</v>
      </c>
    </row>
    <row r="35" spans="1:7" x14ac:dyDescent="0.25">
      <c r="A35" s="13">
        <v>42781.75</v>
      </c>
      <c r="B35">
        <f t="shared" si="12"/>
        <v>2017</v>
      </c>
      <c r="C35">
        <f t="shared" si="13"/>
        <v>2</v>
      </c>
      <c r="D35">
        <f t="shared" si="14"/>
        <v>15</v>
      </c>
      <c r="E35">
        <f t="shared" si="15"/>
        <v>18</v>
      </c>
      <c r="F35">
        <f t="shared" si="16"/>
        <v>0</v>
      </c>
      <c r="G35">
        <f t="shared" si="17"/>
        <v>0</v>
      </c>
    </row>
    <row r="36" spans="1:7" x14ac:dyDescent="0.25">
      <c r="A36" s="13">
        <v>42783.71597222222</v>
      </c>
      <c r="B36">
        <f t="shared" si="12"/>
        <v>2017</v>
      </c>
      <c r="C36">
        <f t="shared" si="13"/>
        <v>2</v>
      </c>
      <c r="D36">
        <f t="shared" si="14"/>
        <v>17</v>
      </c>
      <c r="E36">
        <f t="shared" si="15"/>
        <v>17</v>
      </c>
      <c r="F36">
        <f t="shared" si="16"/>
        <v>11</v>
      </c>
      <c r="G36">
        <f t="shared" si="17"/>
        <v>0</v>
      </c>
    </row>
    <row r="37" spans="1:7" x14ac:dyDescent="0.25">
      <c r="A37" s="13">
        <v>42785.71875</v>
      </c>
      <c r="B37">
        <f t="shared" si="12"/>
        <v>2017</v>
      </c>
      <c r="C37">
        <f t="shared" si="13"/>
        <v>2</v>
      </c>
      <c r="D37">
        <f t="shared" si="14"/>
        <v>19</v>
      </c>
      <c r="E37">
        <f t="shared" si="15"/>
        <v>17</v>
      </c>
      <c r="F37">
        <f t="shared" si="16"/>
        <v>15</v>
      </c>
      <c r="G37">
        <f t="shared" si="17"/>
        <v>0</v>
      </c>
    </row>
  </sheetData>
  <pageMargins left="0.511811024" right="0.511811024" top="0.78740157499999996" bottom="0.78740157499999996" header="0.31496062000000002" footer="0.31496062000000002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AFG_Teflon</vt:lpstr>
      <vt:lpstr>quartzoPM25</vt:lpstr>
      <vt:lpstr>procedimentos</vt:lpstr>
      <vt:lpstr>Plan1</vt:lpstr>
      <vt:lpstr>AFG_Teflon!Area_de_impressao</vt:lpstr>
      <vt:lpstr>quartzoPM25!Area_de_impressao</vt:lpstr>
    </vt:vector>
  </TitlesOfParts>
  <Company>Universidade de Sao Paulo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Epsilon 5</dc:creator>
  <cp:lastModifiedBy>Luciana Rizzo</cp:lastModifiedBy>
  <cp:lastPrinted>2016-12-02T12:11:38Z</cp:lastPrinted>
  <dcterms:created xsi:type="dcterms:W3CDTF">2016-12-02T11:53:25Z</dcterms:created>
  <dcterms:modified xsi:type="dcterms:W3CDTF">2017-03-29T00:48:44Z</dcterms:modified>
</cp:coreProperties>
</file>